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0" yWindow="65456" windowWidth="15480" windowHeight="11640" tabRatio="882" activeTab="0"/>
  </bookViews>
  <sheets>
    <sheet name="Zusammenfassung" sheetId="1" r:id="rId1"/>
    <sheet name="Privater Finanzbedarf" sheetId="2" r:id="rId2"/>
    <sheet name="Rentabilität" sheetId="3" r:id="rId3"/>
    <sheet name="Liquidität Jahr 1" sheetId="4" r:id="rId4"/>
    <sheet name="Kapitalbedarf und Finanzierung" sheetId="5" r:id="rId5"/>
  </sheets>
  <definedNames>
    <definedName name="_xlnm.Print_Area" localSheetId="4">'Kapitalbedarf und Finanzierung'!$A$3:$D$79</definedName>
    <definedName name="_xlnm.Print_Area" localSheetId="3">'Liquidität Jahr 1'!$A$6:$AB$36</definedName>
    <definedName name="_xlnm.Print_Area" localSheetId="2">'Rentabilität'!$A$2:$E$43</definedName>
    <definedName name="_xlnm.Print_Area" localSheetId="0">'Zusammenfassung'!$A$2:$F$65</definedName>
    <definedName name="_xlnm.Print_Titles" localSheetId="3">'Liquidität Jahr 1'!$A:$A</definedName>
  </definedNames>
  <calcPr fullCalcOnLoad="1"/>
</workbook>
</file>

<file path=xl/sharedStrings.xml><?xml version="1.0" encoding="utf-8"?>
<sst xmlns="http://schemas.openxmlformats.org/spreadsheetml/2006/main" count="296" uniqueCount="227">
  <si>
    <t>Bürgschaften/Garantien</t>
  </si>
  <si>
    <t>D.</t>
  </si>
  <si>
    <t>Summe Bürgschaften/Garantien</t>
  </si>
  <si>
    <t>Bürgschaften, Garantien, o.ä.</t>
  </si>
  <si>
    <t>Gesamtkapital und Avalkredite</t>
  </si>
  <si>
    <t>Finanzierungslücke/-reserve</t>
  </si>
  <si>
    <t>Bei negativem Wert besteht eine Finanzierungslücke.</t>
  </si>
  <si>
    <t>Avalkredite (Bürgschaften/Garantien)</t>
  </si>
  <si>
    <t>Kontokorrentkredit (Wert wird aus Tabelle Finanzierung übernommen, kann aber manuell überschrieben werden )</t>
  </si>
  <si>
    <t>1. Einnahmen außerhalb der Selbständigkeit</t>
  </si>
  <si>
    <t>Einnahmen außerhalb der Selbständigkeit insgesamt</t>
  </si>
  <si>
    <t>Benötigte Privatentnahme aus der Unternehmung (2.-1.)</t>
  </si>
  <si>
    <t>Häufig wird vergessen, diesen Betrag zurück zu legen! Sie können als grobe Schätzung 25% des Jahresgewinns ansetzen und durch 12 teilen.</t>
  </si>
  <si>
    <r>
      <t xml:space="preserve">Hinweis: </t>
    </r>
    <r>
      <rPr>
        <sz val="8"/>
        <rFont val="Tahoma"/>
        <family val="2"/>
      </rPr>
      <t>Tragen Sie hier bestehende und mögliche Umsätze ein. Haben Sie noch keine Kunden, sollten Sie umgehend mit der Akquisition beginnen. So lernen Sie Ihren Markt am besten kennen.</t>
    </r>
  </si>
  <si>
    <t>Kunde oder Produkt/Dienstleistung</t>
  </si>
  <si>
    <t>Ertragsvorschau (netto)</t>
  </si>
  <si>
    <t>Sep</t>
  </si>
  <si>
    <t>Okt</t>
  </si>
  <si>
    <t>Nov</t>
  </si>
  <si>
    <t>Dez</t>
  </si>
  <si>
    <t>Typischer Monat in Jahr 1</t>
  </si>
  <si>
    <t>Erläuterungen</t>
  </si>
  <si>
    <t>Wie viel Geld brauche ich zum Leben?</t>
  </si>
  <si>
    <t>Sonstige Investitionen</t>
  </si>
  <si>
    <t>5.</t>
  </si>
  <si>
    <t>Erstes Waren- und Materiallager</t>
  </si>
  <si>
    <t>6.</t>
  </si>
  <si>
    <t>Kaufpreis (Betriebsübernahme)</t>
  </si>
  <si>
    <t>B.</t>
  </si>
  <si>
    <t>Rechtsanwalt</t>
  </si>
  <si>
    <t>Seminare, Kurse etc.</t>
  </si>
  <si>
    <t>Gebühren von Behörden</t>
  </si>
  <si>
    <t>Notargebühren</t>
  </si>
  <si>
    <t>Konzessionen</t>
  </si>
  <si>
    <t>Büromaterial</t>
  </si>
  <si>
    <t>Anzeigen</t>
  </si>
  <si>
    <t>Eröffnungsfeier</t>
  </si>
  <si>
    <t>C.</t>
  </si>
  <si>
    <t>Summe Betriebsmittel</t>
  </si>
  <si>
    <t>Summe Eigenkapital</t>
  </si>
  <si>
    <t>Summe Sachinvestitionen</t>
  </si>
  <si>
    <t>Betrag</t>
  </si>
  <si>
    <t>Gesamtkapitalbedarf</t>
  </si>
  <si>
    <t>Eigenmittel</t>
  </si>
  <si>
    <t>Einnahmen aus anderen Einkunftsarten</t>
  </si>
  <si>
    <t>Erstausstattung Büromaterial</t>
  </si>
  <si>
    <t>- Gründungsnebenkosten</t>
  </si>
  <si>
    <t>Gründungsnebenkosten</t>
  </si>
  <si>
    <t>Zusätzliche Liquiditätsreserve</t>
  </si>
  <si>
    <t>Für den Fall, dass die Entwicklung schlechter verläuft als heute geplant.</t>
  </si>
  <si>
    <t>Betriebsmittel</t>
  </si>
  <si>
    <t>Alle Kosten, die einmalig zur Gründung anfallen. Hier ist weniger entscheidend, welcher Kategorie Sie diese zuordnen, als dass Sie alle Kosten tatsächlich aufführen!</t>
  </si>
  <si>
    <t>Liquiditätsbedarf lt. niedrigstem Monats-Kontostand im Liquiditätsplan</t>
  </si>
  <si>
    <t>Privatausgaben</t>
  </si>
  <si>
    <t>Briefpapier/Vistenkarten, etc.</t>
  </si>
  <si>
    <t>Reserve für Folgeinvestitionen</t>
  </si>
  <si>
    <t>Beratungen</t>
  </si>
  <si>
    <t>Unternehmens-/Steuerberater</t>
  </si>
  <si>
    <t>Werbematerialien</t>
  </si>
  <si>
    <t>Internet-Präsenz</t>
  </si>
  <si>
    <r>
      <t xml:space="preserve">Die PLAN-Liquidität wird automatisch durch den letzten eingetragenen IST-Wert aktualisiert!
</t>
    </r>
    <r>
      <rPr>
        <sz val="8"/>
        <rFont val="Tahoma"/>
        <family val="2"/>
      </rPr>
      <t>(gilt nicht für die Einzelpositionen der Zeilen 10 bis 30 in der Summenspalte)</t>
    </r>
  </si>
  <si>
    <t>Benötigte Privatentnahme</t>
  </si>
  <si>
    <t>Mietkautionen in bar</t>
  </si>
  <si>
    <t>Wie entwickelt sich mein Kontostand
in den kommenden Monaten?</t>
  </si>
  <si>
    <t>3. Projektbezogene Auszahlungen ("Fremdkosten"), brutto</t>
  </si>
  <si>
    <t>- Raumkosten (Miete, Nebenkosten, Strom)</t>
  </si>
  <si>
    <t>Privater Finanzbedarf</t>
  </si>
  <si>
    <t>Fremdleistungen</t>
  </si>
  <si>
    <t xml:space="preserve">Ertragsvorschau </t>
  </si>
  <si>
    <t>Kapitalbedarf</t>
  </si>
  <si>
    <t>Förderdarlehen</t>
  </si>
  <si>
    <t>Private Darlehen</t>
  </si>
  <si>
    <t>Betriebs- und Geschäftsausstattung</t>
  </si>
  <si>
    <t>Beratung / Informationsbeschaffung</t>
  </si>
  <si>
    <t>Kautionen / Gebühren / Provisionen</t>
  </si>
  <si>
    <t>Büroerstausstattung</t>
  </si>
  <si>
    <t>Erstwerbung und Akquisition</t>
  </si>
  <si>
    <t>Rohertrag</t>
  </si>
  <si>
    <t>Erläuterungen:</t>
  </si>
  <si>
    <t>Nettogehalt Lebenspartner/in</t>
  </si>
  <si>
    <t>Kindergeld</t>
  </si>
  <si>
    <t>Erziehungsgeld</t>
  </si>
  <si>
    <t>Unterhalt</t>
  </si>
  <si>
    <t>Einkommen aus Vermietung und Verpachtung</t>
  </si>
  <si>
    <t>5. Privatentnahme / Gesellschaftergehälter (Wert wird aus Tabelle Privater Finanzbedarf übernommen, kann aber manuell überschrieben werden )</t>
  </si>
  <si>
    <t>Kaufpreis (bei Betriebsübernahme)</t>
  </si>
  <si>
    <t>Einkommen aus Kapitalerträgen</t>
  </si>
  <si>
    <t>Sonstige Einkünfte</t>
  </si>
  <si>
    <t>Krankenversicherung</t>
  </si>
  <si>
    <t>Rentenversicherung/Altersvorsorge</t>
  </si>
  <si>
    <t>Telefon/Fernsehen/Radio</t>
  </si>
  <si>
    <t>Kosten des täglichen Bedarfs (Essen, Trinken, Kleidung etc.)</t>
  </si>
  <si>
    <t>z.B. 300-400 Euro je Erwachsenem, 150 Euro je Kind</t>
  </si>
  <si>
    <t>Rücklagen für Neuanschaffungen, Urlaub und Ausbildung der Kinder</t>
  </si>
  <si>
    <t>Unterhaltszahlungen an Andere</t>
  </si>
  <si>
    <t>Zinsen und Tilgung von privat aufgenommenen Krediten</t>
  </si>
  <si>
    <t>Sonstiges</t>
  </si>
  <si>
    <t>4. Laufende Auszahlungen ("Fixkosten"), brutto</t>
  </si>
  <si>
    <t>2. Einzahlungen, brutto</t>
  </si>
  <si>
    <t>- Versicherungen / Beiträge</t>
  </si>
  <si>
    <t>Raumkosten (Miete, Nebenkosten, Strom)</t>
  </si>
  <si>
    <t>Versicherungen</t>
  </si>
  <si>
    <t>Beiträge (Vereine etc.)</t>
  </si>
  <si>
    <t>Bitte Bezeichnung und Schätzwerte angeben.</t>
  </si>
  <si>
    <t>Maklerprovisionen</t>
  </si>
  <si>
    <t>Anmerkung: Diese Darstellung kann als Zusammenfassung der Detailplanung oder aber auch direkt als Quick-Planer für kleine Gründungsvorhaben genutzt werden. Wichtig: Die angegebenen Zahlen sind lediglich als Beispiele gedacht. Bitte überschreiben Sie diese Daten mit Ihren Werten!</t>
  </si>
  <si>
    <t>Jan</t>
  </si>
  <si>
    <t>Feb</t>
  </si>
  <si>
    <t>Mär</t>
  </si>
  <si>
    <t>Apr</t>
  </si>
  <si>
    <t>Jun</t>
  </si>
  <si>
    <t>Jul</t>
  </si>
  <si>
    <t>Aug</t>
  </si>
  <si>
    <t>Wie viel Kapital brauchen Sie zum Start?</t>
  </si>
  <si>
    <t>Wie finanzieren Sie Ihren Kapitalbedarf?</t>
  </si>
  <si>
    <t>Gesamtkapital</t>
  </si>
  <si>
    <t>EURO
ohne MwSt.</t>
  </si>
  <si>
    <t>SUMMEN:</t>
  </si>
  <si>
    <t>PLAN</t>
  </si>
  <si>
    <t>IST</t>
  </si>
  <si>
    <t>Verfügbare Liquidität im Monat (1. + 2.)</t>
  </si>
  <si>
    <t>Waren/Material</t>
  </si>
  <si>
    <t>Roherlös (2. - 3.)</t>
  </si>
  <si>
    <t>Personalkosten (nur Angestellte, ohne Unternehmergehalt)</t>
  </si>
  <si>
    <t>Werbe- und Reisekosten</t>
  </si>
  <si>
    <t>Verwaltung (Telefon, Porto, Büromaterial, etc.)</t>
  </si>
  <si>
    <t>Kfz-Kosten (inkl. Finanzieurngskosten)</t>
  </si>
  <si>
    <t>Ausgaben für Investitionen</t>
  </si>
  <si>
    <t>Überschuss/Defizit (alle Einzahlungen minus alle Auszahlungen)</t>
  </si>
  <si>
    <t>A.</t>
  </si>
  <si>
    <t>1.</t>
  </si>
  <si>
    <t>Bauinvestitionen</t>
  </si>
  <si>
    <t>2.</t>
  </si>
  <si>
    <t>Büroeinrichtung</t>
  </si>
  <si>
    <t>Maschinen</t>
  </si>
  <si>
    <t>Computer, Software</t>
  </si>
  <si>
    <t>3.</t>
  </si>
  <si>
    <t>Fahrzeuge und Transportmittel</t>
  </si>
  <si>
    <t>4.</t>
  </si>
  <si>
    <t>Umsätze</t>
  </si>
  <si>
    <t>Sonstige Einzahlungen (Kreditauszahlungen, Überbrückungsgeld o.ä.)</t>
  </si>
  <si>
    <t>7. Liquide Mittel inkl. Kontokorrentrahmen</t>
  </si>
  <si>
    <t>Markteinführung / Werbung</t>
  </si>
  <si>
    <t>Finanzierung</t>
  </si>
  <si>
    <t>Hausbankdarlehen</t>
  </si>
  <si>
    <t>Zusammenfassung</t>
  </si>
  <si>
    <t>1. Liquide Mittel am Monatsanfang (Bank + Kasse)</t>
  </si>
  <si>
    <t>6. Liquide Mittel am Monatsende</t>
  </si>
  <si>
    <t>SUMMEN</t>
  </si>
  <si>
    <t xml:space="preserve"> GESCHÄFTSJAHR 1</t>
  </si>
  <si>
    <t>z.B. für Mietkaution. Muss dem Wert aus der Kapitalbedarfsplanung (D.) entsprechen!</t>
  </si>
  <si>
    <t>Summe Gründungsnebenkosten</t>
  </si>
  <si>
    <t>---</t>
  </si>
  <si>
    <t>- Geschäftsführerbezüge (nur GmbH)</t>
  </si>
  <si>
    <t xml:space="preserve">Bei Personengesellschaften (z.B. Einzelunternehmen, GbR) sollte das Betriebsergebnis mindestens die benötigte Privatentnahme decken, sonst machen Sie Verlust. </t>
  </si>
  <si>
    <t>Kontokorrrentkredit der Hausbank</t>
  </si>
  <si>
    <t>Summe Fremdkapital</t>
  </si>
  <si>
    <t>sonstige Finanzierungsmittel</t>
  </si>
  <si>
    <t>Sachinvestitionen</t>
  </si>
  <si>
    <t>Sachwerte/Eigenleistungen</t>
  </si>
  <si>
    <t>sonstiges</t>
  </si>
  <si>
    <t>z.B. Beteiligungskapital</t>
  </si>
  <si>
    <t>- Kfz-Kosten</t>
  </si>
  <si>
    <t>- Werbung und Vertriebskosten</t>
  </si>
  <si>
    <t>- Kreditzinsen</t>
  </si>
  <si>
    <t>- Gewerbesteuer</t>
  </si>
  <si>
    <t>- Wareneinkauf / Fremdleistungen</t>
  </si>
  <si>
    <t>- Abschreibungen</t>
  </si>
  <si>
    <t>- Personalkosten</t>
  </si>
  <si>
    <t>- Reisekosten</t>
  </si>
  <si>
    <t>- Telefon, Fax, Porto, Büromaterial, etc.</t>
  </si>
  <si>
    <t>- Buchführungskosten / Beratung</t>
  </si>
  <si>
    <t>- Reparaturen, Instandhaltung</t>
  </si>
  <si>
    <t>- Leasing</t>
  </si>
  <si>
    <t>- sonstige Kosten</t>
  </si>
  <si>
    <t>Umsatzerlöse</t>
  </si>
  <si>
    <t>Erläuterungen zu den Umsatzprognosen (wichtig!)</t>
  </si>
  <si>
    <t>Haushaltsbudget</t>
  </si>
  <si>
    <t>2. Privatausgaben</t>
  </si>
  <si>
    <t>Rücklage für sonstige Steuern (v.a. Einkommensteuer)</t>
  </si>
  <si>
    <t>Rücklage für Einkommensteuer</t>
  </si>
  <si>
    <t>Jahr 1</t>
  </si>
  <si>
    <t>Jahr 2</t>
  </si>
  <si>
    <t>Jahr 3</t>
  </si>
  <si>
    <t>Aufwand insgesamt</t>
  </si>
  <si>
    <t>Mai</t>
  </si>
  <si>
    <t>Sonstige Versicherungen (Berufsunfähigkeit, Haftpflicht, Hausrat, etc.)</t>
  </si>
  <si>
    <t>Private Miete (inkl. Nebenkosten und Strom)</t>
  </si>
  <si>
    <t>Private KfZ-Kosten</t>
  </si>
  <si>
    <t>Privatausgaben insgesamt</t>
  </si>
  <si>
    <t>Umsatzvorschau (netto)</t>
  </si>
  <si>
    <t>Steuerberatung</t>
  </si>
  <si>
    <t>Gutscheinaktion, Flyer, Mailing</t>
  </si>
  <si>
    <t>KFZ-Steuer, KFZ-Versicherung, Betriebskosten inkl. Abnutzung 0,30 EUR/ pro km</t>
  </si>
  <si>
    <t xml:space="preserve"> + Beiträge GEZ</t>
  </si>
  <si>
    <t>Betriebshaftpflicht inkl. Priv. Haftpflicht</t>
  </si>
  <si>
    <t>Kontoführung</t>
  </si>
  <si>
    <t>--</t>
  </si>
  <si>
    <t>Tische, Schrank, Bürostühle, Rollconteiner, Sackkarre</t>
  </si>
  <si>
    <t>Gewerbeanmeldung</t>
  </si>
  <si>
    <t>Erläuterungen s. Produktkostenkalkulation (in persönl. Dokumente)</t>
  </si>
  <si>
    <t>Zinsen</t>
  </si>
  <si>
    <t>Tilgungen</t>
  </si>
  <si>
    <t>sonstige Betriebsausgaben = Buchführung, Steuerberatung</t>
  </si>
  <si>
    <t xml:space="preserve">Liquidität in Jahr 1 </t>
  </si>
  <si>
    <t>Betriebsgebäude inkl. Nebenkosten</t>
  </si>
  <si>
    <t>Wintergartengruppe</t>
  </si>
  <si>
    <t>Muster-Rentabilitätsvorschau Mustertischlerei</t>
  </si>
  <si>
    <t>Kapitalbedarf und Finanzierung Mustertischlerei</t>
  </si>
  <si>
    <t>- Entsorgungskosten</t>
  </si>
  <si>
    <t>- Werkzeuge, Kleingeräte</t>
  </si>
  <si>
    <t>Tischlerei</t>
  </si>
  <si>
    <t>Ware</t>
  </si>
  <si>
    <r>
      <t>Hinweis:</t>
    </r>
    <r>
      <rPr>
        <sz val="8"/>
        <rFont val="Tahoma"/>
        <family val="2"/>
      </rPr>
      <t xml:space="preserve"> 
Tragen Sie hier Ihre privaten Einnahmen und Ausgaben ein. Das Resultat ist Ihr benötigter Unternehmerlohn.
Die benötigte Privatentnahme wird in das Tabellenblatt Liquidität unter Punkt 5 übertragen. Sie kann dort allerdings für jeden Monat angepasst werden. </t>
    </r>
  </si>
  <si>
    <t>Privater Finanzbedarf Mustertischlerei</t>
  </si>
  <si>
    <t>Rücklage für Umsatzsteuer (z.B. 19% auf den Netto-Umsatz abzgl. Vorsteuer)</t>
  </si>
  <si>
    <t>Unternehmensergebnis</t>
  </si>
  <si>
    <t>Lohnkosten, Sozialabgaben</t>
  </si>
  <si>
    <t>VW Transporter</t>
  </si>
  <si>
    <t>Holz</t>
  </si>
  <si>
    <t>Weiterbildungen</t>
  </si>
  <si>
    <t>z.B. Computer</t>
  </si>
  <si>
    <t>z.B. Einkommen des Partners, Kindergeld, Einkommen aus Kapitalerträgen</t>
  </si>
  <si>
    <t>insbesondere die KfW-Gründerkredite</t>
  </si>
  <si>
    <t>Der Betriebsmittelbedarf wird hier mit Hilfe der Liquiditätsplanung ermittelt. Dies macht sichtbar, ob Einnahmen und Ausgaben zeitlich zueinander passen. Der maximale Liquiditätsbedarf in der Monatsbetrachtung ist ein wichtiger Anhaltspunkt für die Betriebsmittelplanung. Daher wird er automatisch aus dem Tabellenblatt Liquidität hierhin übernommen. Er sollte mindestens Ihrem Kontokorrentkredit entsprechen und um einen zusätzlichen Risikopuffer aufgestockt werden.</t>
  </si>
  <si>
    <t>z.B. anstatt einer Barkaution oder für Gewährleistungsgarantien im Baugewerbe.</t>
  </si>
  <si>
    <t>Gründungsvorhaben (Name):  Mustertischlerei</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</si>
</sst>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0\ &quot;EUR&quot;;\-#,##0\ &quot;EUR&quot;"/>
    <numFmt numFmtId="189" formatCode="#,##0\ &quot;EUR&quot;;[Red]\-#,##0\ &quot;EUR&quot;"/>
    <numFmt numFmtId="190" formatCode="#,##0.00\ &quot;EUR&quot;;\-#,##0.00\ &quot;EUR&quot;"/>
    <numFmt numFmtId="191" formatCode="#,##0.00\ &quot;EUR&quot;;[Red]\-#,##0.00\ &quot;EUR&quot;"/>
    <numFmt numFmtId="192" formatCode="_-* #,##0\ &quot;EUR&quot;_-;\-* #,##0\ &quot;EUR&quot;_-;_-* &quot;-&quot;\ &quot;EUR&quot;_-;_-@_-"/>
    <numFmt numFmtId="193" formatCode="_-* #,##0\ _E_U_R_-;\-* #,##0\ _E_U_R_-;_-* &quot;-&quot;\ _E_U_R_-;_-@_-"/>
    <numFmt numFmtId="194" formatCode="_-* #,##0.00\ &quot;EUR&quot;_-;\-* #,##0.00\ &quot;EUR&quot;_-;_-* &quot;-&quot;??\ &quot;EUR&quot;_-;_-@_-"/>
    <numFmt numFmtId="195" formatCode="_-* #,##0.00\ _E_U_R_-;\-* #,##0.00\ _E_U_R_-;_-* &quot;-&quot;??\ _E_U_R_-;_-@_-"/>
    <numFmt numFmtId="196" formatCode="#,##0_ ;[Red]\-#,##0\ "/>
    <numFmt numFmtId="197" formatCode="&quot;Ja&quot;;&quot;Ja&quot;;&quot;Nein&quot;"/>
    <numFmt numFmtId="198" formatCode="&quot;Wahr&quot;;&quot;Wahr&quot;;&quot;Falsch&quot;"/>
    <numFmt numFmtId="199" formatCode="&quot;Ein&quot;;&quot;Ein&quot;;&quot;Aus&quot;"/>
    <numFmt numFmtId="200" formatCode="d/m"/>
    <numFmt numFmtId="201" formatCode="mmm\ yyyy"/>
    <numFmt numFmtId="202" formatCode="#,##0.00_ ;\-#,##0.00\ "/>
    <numFmt numFmtId="203" formatCode="#,##0_ ;\-#,##0\ "/>
  </numFmts>
  <fonts count="60">
    <font>
      <sz val="10"/>
      <name val="Arial"/>
      <family val="0"/>
    </font>
    <font>
      <b/>
      <sz val="12"/>
      <name val="Arial"/>
      <family val="2"/>
    </font>
    <font>
      <b/>
      <sz val="10"/>
      <name val="Arial"/>
      <family val="2"/>
    </font>
    <font>
      <sz val="12"/>
      <name val="Arial"/>
      <family val="2"/>
    </font>
    <font>
      <sz val="10"/>
      <name val="Tahoma"/>
      <family val="2"/>
    </font>
    <font>
      <b/>
      <sz val="10"/>
      <name val="Tahoma"/>
      <family val="2"/>
    </font>
    <font>
      <b/>
      <sz val="12"/>
      <name val="Tahoma"/>
      <family val="2"/>
    </font>
    <font>
      <sz val="8"/>
      <name val="Tahoma"/>
      <family val="2"/>
    </font>
    <font>
      <b/>
      <sz val="8"/>
      <name val="Tahoma"/>
      <family val="2"/>
    </font>
    <font>
      <b/>
      <sz val="8"/>
      <color indexed="62"/>
      <name val="Tahoma"/>
      <family val="2"/>
    </font>
    <font>
      <b/>
      <sz val="16"/>
      <name val="Tahoma"/>
      <family val="2"/>
    </font>
    <font>
      <b/>
      <sz val="24"/>
      <name val="Tahoma"/>
      <family val="2"/>
    </font>
    <font>
      <sz val="8"/>
      <color indexed="8"/>
      <name val="Tahoma"/>
      <family val="2"/>
    </font>
    <font>
      <sz val="16"/>
      <name val="Tahoma"/>
      <family val="2"/>
    </font>
    <font>
      <sz val="8"/>
      <color indexed="62"/>
      <name val="Tahoma"/>
      <family val="2"/>
    </font>
    <font>
      <u val="single"/>
      <sz val="10"/>
      <color indexed="12"/>
      <name val="Arial"/>
      <family val="2"/>
    </font>
    <font>
      <u val="single"/>
      <sz val="10"/>
      <color indexed="61"/>
      <name val="Arial"/>
      <family val="2"/>
    </font>
    <font>
      <b/>
      <sz val="11"/>
      <name val="Tahoma"/>
      <family val="2"/>
    </font>
    <font>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9"/>
      <name val="Tahoma"/>
      <family val="2"/>
    </font>
    <font>
      <sz val="9"/>
      <color indexed="8"/>
      <name val="Tahoma"/>
      <family val="0"/>
    </font>
    <font>
      <b/>
      <sz val="9"/>
      <color indexed="8"/>
      <name val="Tahoma"/>
      <family val="0"/>
    </font>
    <font>
      <b/>
      <sz val="8"/>
      <color indexed="8"/>
      <name val="Tahom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rgb="FF233E5A"/>
      <name val="Tahoma"/>
      <family val="2"/>
    </font>
    <font>
      <b/>
      <sz val="8"/>
      <color theme="0"/>
      <name val="Tahoma"/>
      <family val="2"/>
    </font>
    <font>
      <sz val="8"/>
      <color rgb="FF233E5A"/>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54"/>
        <bgColor indexed="64"/>
      </patternFill>
    </fill>
    <fill>
      <patternFill patternType="solid">
        <fgColor rgb="FFC8D4E3"/>
        <bgColor indexed="64"/>
      </patternFill>
    </fill>
    <fill>
      <patternFill patternType="solid">
        <fgColor rgb="FFA1A4A8"/>
        <bgColor indexed="64"/>
      </patternFill>
    </fill>
    <fill>
      <patternFill patternType="solid">
        <fgColor rgb="FF233E5A"/>
        <bgColor indexed="64"/>
      </patternFill>
    </fill>
    <fill>
      <patternFill patternType="solid">
        <fgColor indexed="42"/>
        <bgColor indexed="64"/>
      </patternFill>
    </fill>
  </fills>
  <borders count="1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color indexed="62"/>
      </left>
      <right style="dotted">
        <color indexed="22"/>
      </right>
      <top>
        <color indexed="63"/>
      </top>
      <bottom style="dotted">
        <color indexed="22"/>
      </bottom>
    </border>
    <border>
      <left style="dotted">
        <color indexed="22"/>
      </left>
      <right>
        <color indexed="63"/>
      </right>
      <top>
        <color indexed="63"/>
      </top>
      <bottom>
        <color indexed="63"/>
      </bottom>
    </border>
    <border>
      <left>
        <color indexed="63"/>
      </left>
      <right style="dotted">
        <color indexed="22"/>
      </right>
      <top>
        <color indexed="63"/>
      </top>
      <bottom>
        <color indexed="63"/>
      </bottom>
    </border>
    <border>
      <left style="dotted">
        <color indexed="22"/>
      </left>
      <right style="dotted">
        <color indexed="22"/>
      </right>
      <top>
        <color indexed="63"/>
      </top>
      <bottom>
        <color indexed="63"/>
      </bottom>
    </border>
    <border>
      <left style="hair">
        <color indexed="62"/>
      </left>
      <right style="dotted">
        <color indexed="22"/>
      </right>
      <top>
        <color indexed="63"/>
      </top>
      <bottom>
        <color indexed="63"/>
      </bottom>
    </border>
    <border>
      <left style="hair">
        <color indexed="54"/>
      </left>
      <right style="dotted">
        <color indexed="22"/>
      </right>
      <top>
        <color indexed="63"/>
      </top>
      <bottom style="dotted">
        <color indexed="22"/>
      </bottom>
    </border>
    <border>
      <left style="hair">
        <color indexed="54"/>
      </left>
      <right style="dotted">
        <color indexed="22"/>
      </right>
      <top style="dotted">
        <color indexed="22"/>
      </top>
      <bottom style="dotted">
        <color indexed="22"/>
      </bottom>
    </border>
    <border>
      <left style="hair">
        <color indexed="54"/>
      </left>
      <right style="dotted">
        <color indexed="22"/>
      </right>
      <top style="dotted">
        <color indexed="22"/>
      </top>
      <bottom>
        <color indexed="63"/>
      </bottom>
    </border>
    <border>
      <left style="hair">
        <color indexed="54"/>
      </left>
      <right style="hair">
        <color indexed="9"/>
      </right>
      <top style="hair">
        <color indexed="9"/>
      </top>
      <bottom style="hair">
        <color indexed="9"/>
      </bottom>
    </border>
    <border>
      <left style="hair">
        <color indexed="9"/>
      </left>
      <right style="hair">
        <color indexed="9"/>
      </right>
      <top style="hair">
        <color indexed="9"/>
      </top>
      <bottom style="hair">
        <color indexed="9"/>
      </bottom>
    </border>
    <border>
      <left style="hair">
        <color indexed="54"/>
      </left>
      <right style="thin">
        <color indexed="9"/>
      </right>
      <top>
        <color indexed="63"/>
      </top>
      <bottom>
        <color indexed="63"/>
      </bottom>
    </border>
    <border>
      <left style="thin">
        <color indexed="9"/>
      </left>
      <right style="thin">
        <color indexed="9"/>
      </right>
      <top>
        <color indexed="63"/>
      </top>
      <bottom>
        <color indexed="63"/>
      </bottom>
    </border>
    <border>
      <left style="dotted">
        <color indexed="22"/>
      </left>
      <right style="dotted">
        <color indexed="22"/>
      </right>
      <top style="medium">
        <color indexed="9"/>
      </top>
      <bottom style="dotted">
        <color indexed="22"/>
      </bottom>
    </border>
    <border>
      <left style="dotted">
        <color indexed="22"/>
      </left>
      <right style="dotted">
        <color indexed="22"/>
      </right>
      <top style="dotted">
        <color indexed="22"/>
      </top>
      <bottom style="dotted">
        <color indexed="22"/>
      </bottom>
    </border>
    <border>
      <left style="dotted">
        <color indexed="22"/>
      </left>
      <right style="dotted">
        <color indexed="22"/>
      </right>
      <top style="dotted">
        <color indexed="22"/>
      </top>
      <bottom style="medium">
        <color indexed="9"/>
      </bottom>
    </border>
    <border>
      <left style="hair">
        <color indexed="51"/>
      </left>
      <right style="thin">
        <color indexed="9"/>
      </right>
      <top style="thin">
        <color indexed="9"/>
      </top>
      <bottom style="hair">
        <color indexed="51"/>
      </bottom>
    </border>
    <border>
      <left style="thin">
        <color indexed="9"/>
      </left>
      <right style="thin">
        <color indexed="9"/>
      </right>
      <top style="thin">
        <color indexed="9"/>
      </top>
      <bottom style="hair">
        <color indexed="51"/>
      </bottom>
    </border>
    <border>
      <left style="thin">
        <color indexed="9"/>
      </left>
      <right style="thin">
        <color indexed="9"/>
      </right>
      <top style="thin">
        <color indexed="9"/>
      </top>
      <bottom style="thin">
        <color indexed="9"/>
      </bottom>
    </border>
    <border>
      <left style="dotted">
        <color indexed="22"/>
      </left>
      <right style="dotted">
        <color indexed="22"/>
      </right>
      <top style="dotted">
        <color indexed="22"/>
      </top>
      <bottom style="thin">
        <color indexed="9"/>
      </bottom>
    </border>
    <border>
      <left style="dotted">
        <color indexed="22"/>
      </left>
      <right style="dotted">
        <color indexed="22"/>
      </right>
      <top style="thin">
        <color indexed="9"/>
      </top>
      <bottom style="dotted">
        <color indexed="22"/>
      </bottom>
    </border>
    <border>
      <left style="dotted">
        <color indexed="22"/>
      </left>
      <right style="dotted">
        <color indexed="22"/>
      </right>
      <top style="thin">
        <color indexed="9"/>
      </top>
      <bottom style="thin">
        <color indexed="9"/>
      </bottom>
    </border>
    <border>
      <left style="dotted">
        <color indexed="22"/>
      </left>
      <right style="thin">
        <color indexed="54"/>
      </right>
      <top style="thin">
        <color indexed="9"/>
      </top>
      <bottom style="dotted">
        <color indexed="22"/>
      </bottom>
    </border>
    <border>
      <left style="dotted">
        <color indexed="22"/>
      </left>
      <right style="thin">
        <color indexed="54"/>
      </right>
      <top style="dotted">
        <color indexed="22"/>
      </top>
      <bottom style="dotted">
        <color indexed="22"/>
      </bottom>
    </border>
    <border>
      <left style="dotted">
        <color indexed="22"/>
      </left>
      <right style="thin">
        <color indexed="54"/>
      </right>
      <top style="dotted">
        <color indexed="22"/>
      </top>
      <bottom style="thin">
        <color indexed="9"/>
      </bottom>
    </border>
    <border>
      <left style="dotted">
        <color indexed="22"/>
      </left>
      <right style="thin">
        <color indexed="54"/>
      </right>
      <top style="thin">
        <color indexed="9"/>
      </top>
      <bottom style="thin">
        <color indexed="9"/>
      </bottom>
    </border>
    <border>
      <left style="dotted">
        <color indexed="22"/>
      </left>
      <right style="thin">
        <color indexed="9"/>
      </right>
      <top style="thin">
        <color indexed="9"/>
      </top>
      <bottom style="dotted">
        <color indexed="22"/>
      </bottom>
    </border>
    <border>
      <left style="thin">
        <color indexed="9"/>
      </left>
      <right style="dotted">
        <color indexed="22"/>
      </right>
      <top style="thin">
        <color indexed="9"/>
      </top>
      <bottom style="dotted">
        <color indexed="22"/>
      </bottom>
    </border>
    <border>
      <left style="dotted">
        <color indexed="22"/>
      </left>
      <right style="thin">
        <color indexed="9"/>
      </right>
      <top style="dotted">
        <color indexed="22"/>
      </top>
      <bottom style="thin">
        <color indexed="9"/>
      </bottom>
    </border>
    <border>
      <left style="thin">
        <color indexed="9"/>
      </left>
      <right style="dotted">
        <color indexed="22"/>
      </right>
      <top style="dotted">
        <color indexed="22"/>
      </top>
      <bottom style="thin">
        <color indexed="9"/>
      </bottom>
    </border>
    <border>
      <left style="thin">
        <color indexed="9"/>
      </left>
      <right style="dotted">
        <color indexed="22"/>
      </right>
      <top style="dotted">
        <color indexed="22"/>
      </top>
      <bottom style="dotted">
        <color indexed="22"/>
      </bottom>
    </border>
    <border>
      <left style="dotted">
        <color indexed="22"/>
      </left>
      <right style="thin">
        <color indexed="9"/>
      </right>
      <top style="dotted">
        <color indexed="22"/>
      </top>
      <bottom style="dotted">
        <color indexed="22"/>
      </bottom>
    </border>
    <border>
      <left style="dotted">
        <color indexed="22"/>
      </left>
      <right style="dotted">
        <color indexed="22"/>
      </right>
      <top>
        <color indexed="63"/>
      </top>
      <bottom style="dotted">
        <color indexed="22"/>
      </bottom>
    </border>
    <border>
      <left style="dotted">
        <color indexed="22"/>
      </left>
      <right style="hair">
        <color indexed="62"/>
      </right>
      <top>
        <color indexed="63"/>
      </top>
      <bottom style="dotted">
        <color indexed="22"/>
      </bottom>
    </border>
    <border>
      <left style="dotted">
        <color indexed="22"/>
      </left>
      <right style="dotted">
        <color indexed="22"/>
      </right>
      <top style="dotted">
        <color indexed="22"/>
      </top>
      <bottom>
        <color indexed="63"/>
      </bottom>
    </border>
    <border>
      <left style="dotted">
        <color indexed="22"/>
      </left>
      <right style="hair">
        <color indexed="62"/>
      </right>
      <top style="dotted">
        <color indexed="22"/>
      </top>
      <bottom>
        <color indexed="63"/>
      </bottom>
    </border>
    <border>
      <left style="hair">
        <color indexed="62"/>
      </left>
      <right style="dotted">
        <color indexed="22"/>
      </right>
      <top style="dotted">
        <color indexed="22"/>
      </top>
      <bottom style="dotted">
        <color indexed="22"/>
      </bottom>
    </border>
    <border>
      <left style="dotted">
        <color indexed="22"/>
      </left>
      <right style="hair">
        <color indexed="62"/>
      </right>
      <top style="dotted">
        <color indexed="22"/>
      </top>
      <bottom style="dotted">
        <color indexed="22"/>
      </bottom>
    </border>
    <border>
      <left style="hair">
        <color indexed="62"/>
      </left>
      <right style="dotted">
        <color indexed="22"/>
      </right>
      <top style="dotted">
        <color indexed="22"/>
      </top>
      <bottom>
        <color indexed="63"/>
      </bottom>
    </border>
    <border>
      <left style="thin">
        <color indexed="54"/>
      </left>
      <right style="dotted">
        <color indexed="22"/>
      </right>
      <top style="thin">
        <color indexed="9"/>
      </top>
      <bottom style="dotted">
        <color indexed="22"/>
      </bottom>
    </border>
    <border>
      <left style="thin">
        <color indexed="54"/>
      </left>
      <right style="dotted">
        <color indexed="22"/>
      </right>
      <top style="dotted">
        <color indexed="22"/>
      </top>
      <bottom style="thin">
        <color indexed="9"/>
      </bottom>
    </border>
    <border>
      <left style="thin">
        <color indexed="54"/>
      </left>
      <right style="dotted">
        <color indexed="22"/>
      </right>
      <top style="dotted">
        <color indexed="22"/>
      </top>
      <bottom style="dotted">
        <color indexed="22"/>
      </bottom>
    </border>
    <border>
      <left style="thin">
        <color indexed="54"/>
      </left>
      <right style="dotted">
        <color indexed="22"/>
      </right>
      <top style="thin">
        <color indexed="9"/>
      </top>
      <bottom style="thin">
        <color indexed="9"/>
      </bottom>
    </border>
    <border>
      <left style="thin">
        <color indexed="54"/>
      </left>
      <right style="thin">
        <color indexed="9"/>
      </right>
      <top style="thin">
        <color indexed="9"/>
      </top>
      <bottom style="thin">
        <color indexed="9"/>
      </bottom>
    </border>
    <border>
      <left style="thin">
        <color indexed="9"/>
      </left>
      <right style="thin">
        <color indexed="54"/>
      </right>
      <top style="thin">
        <color indexed="9"/>
      </top>
      <bottom style="thin">
        <color indexed="9"/>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51"/>
      </left>
      <right style="thin">
        <color indexed="9"/>
      </right>
      <top style="thin">
        <color indexed="51"/>
      </top>
      <bottom style="thin">
        <color indexed="51"/>
      </bottom>
    </border>
    <border>
      <left style="thin">
        <color indexed="9"/>
      </left>
      <right style="thin">
        <color indexed="9"/>
      </right>
      <top style="thin">
        <color indexed="51"/>
      </top>
      <bottom style="thin">
        <color indexed="51"/>
      </bottom>
    </border>
    <border>
      <left style="thin">
        <color indexed="9"/>
      </left>
      <right style="thin">
        <color indexed="51"/>
      </right>
      <top style="thin">
        <color indexed="51"/>
      </top>
      <bottom style="thin">
        <color indexed="51"/>
      </bottom>
    </border>
    <border>
      <left style="dotted">
        <color indexed="22"/>
      </left>
      <right style="hair">
        <color indexed="54"/>
      </right>
      <top style="medium">
        <color indexed="9"/>
      </top>
      <bottom style="dotted">
        <color indexed="22"/>
      </bottom>
    </border>
    <border>
      <left style="dotted">
        <color indexed="22"/>
      </left>
      <right style="hair">
        <color indexed="54"/>
      </right>
      <top style="dotted">
        <color indexed="22"/>
      </top>
      <bottom style="dotted">
        <color indexed="22"/>
      </bottom>
    </border>
    <border>
      <left style="dotted">
        <color indexed="22"/>
      </left>
      <right style="hair">
        <color indexed="54"/>
      </right>
      <top style="dotted">
        <color indexed="22"/>
      </top>
      <bottom style="medium">
        <color indexed="9"/>
      </bottom>
    </border>
    <border>
      <left style="hair">
        <color indexed="51"/>
      </left>
      <right style="medium">
        <color indexed="9"/>
      </right>
      <top style="medium">
        <color indexed="9"/>
      </top>
      <bottom>
        <color indexed="63"/>
      </bottom>
    </border>
    <border>
      <left style="medium">
        <color indexed="9"/>
      </left>
      <right style="hair">
        <color indexed="51"/>
      </right>
      <top style="medium">
        <color indexed="9"/>
      </top>
      <bottom>
        <color indexed="63"/>
      </bottom>
    </border>
    <border>
      <left style="hair">
        <color indexed="51"/>
      </left>
      <right style="thin">
        <color indexed="9"/>
      </right>
      <top style="thin">
        <color indexed="9"/>
      </top>
      <bottom style="thin">
        <color indexed="9"/>
      </bottom>
    </border>
    <border>
      <left style="thin">
        <color indexed="9"/>
      </left>
      <right style="hair">
        <color indexed="51"/>
      </right>
      <top style="thin">
        <color indexed="9"/>
      </top>
      <bottom style="thin">
        <color indexed="9"/>
      </bottom>
    </border>
    <border>
      <left style="hair">
        <color indexed="54"/>
      </left>
      <right style="dotted">
        <color indexed="22"/>
      </right>
      <top style="thin">
        <color indexed="9"/>
      </top>
      <bottom style="thin">
        <color indexed="9"/>
      </bottom>
    </border>
    <border>
      <left style="dotted">
        <color indexed="22"/>
      </left>
      <right style="hair">
        <color indexed="54"/>
      </right>
      <top style="thin">
        <color indexed="9"/>
      </top>
      <bottom style="thin">
        <color indexed="9"/>
      </bottom>
    </border>
    <border>
      <left style="hair">
        <color indexed="54"/>
      </left>
      <right style="dotted">
        <color indexed="22"/>
      </right>
      <top style="thin">
        <color indexed="9"/>
      </top>
      <bottom style="dotted">
        <color indexed="22"/>
      </bottom>
    </border>
    <border>
      <left style="dotted">
        <color indexed="22"/>
      </left>
      <right style="hair">
        <color indexed="54"/>
      </right>
      <top style="thin">
        <color indexed="9"/>
      </top>
      <bottom style="dotted">
        <color indexed="22"/>
      </bottom>
    </border>
    <border>
      <left style="hair">
        <color indexed="54"/>
      </left>
      <right style="dotted">
        <color indexed="22"/>
      </right>
      <top style="dotted">
        <color indexed="22"/>
      </top>
      <bottom style="thin">
        <color indexed="9"/>
      </bottom>
    </border>
    <border>
      <left style="dotted">
        <color indexed="22"/>
      </left>
      <right style="hair">
        <color indexed="54"/>
      </right>
      <top style="dotted">
        <color indexed="22"/>
      </top>
      <bottom style="thin">
        <color indexed="9"/>
      </bottom>
    </border>
    <border>
      <left style="thin">
        <color indexed="9"/>
      </left>
      <right style="thin">
        <color indexed="9"/>
      </right>
      <top style="thin">
        <color indexed="9"/>
      </top>
      <bottom style="hair">
        <color indexed="54"/>
      </bottom>
    </border>
    <border>
      <left style="thin">
        <color indexed="9"/>
      </left>
      <right style="hair">
        <color indexed="54"/>
      </right>
      <top style="thin">
        <color indexed="9"/>
      </top>
      <bottom style="hair">
        <color indexed="54"/>
      </bottom>
    </border>
    <border>
      <left>
        <color indexed="63"/>
      </left>
      <right style="thin">
        <color indexed="9"/>
      </right>
      <top style="thin">
        <color indexed="9"/>
      </top>
      <bottom style="thin">
        <color indexed="9"/>
      </bottom>
    </border>
    <border>
      <left style="thin">
        <color indexed="9"/>
      </left>
      <right style="hair">
        <color indexed="54"/>
      </right>
      <top style="thin">
        <color indexed="9"/>
      </top>
      <bottom style="thin">
        <color indexed="9"/>
      </bottom>
    </border>
    <border>
      <left style="hair">
        <color indexed="54"/>
      </left>
      <right>
        <color indexed="63"/>
      </right>
      <top style="thin">
        <color indexed="9"/>
      </top>
      <bottom>
        <color indexed="63"/>
      </bottom>
    </border>
    <border>
      <left style="hair">
        <color indexed="54"/>
      </left>
      <right>
        <color indexed="63"/>
      </right>
      <top style="thin">
        <color indexed="9"/>
      </top>
      <bottom style="dotted">
        <color indexed="22"/>
      </bottom>
    </border>
    <border>
      <left style="hair">
        <color indexed="54"/>
      </left>
      <right>
        <color indexed="63"/>
      </right>
      <top style="dotted">
        <color indexed="22"/>
      </top>
      <bottom style="thin">
        <color indexed="9"/>
      </bottom>
    </border>
    <border>
      <left style="hair">
        <color indexed="54"/>
      </left>
      <right>
        <color indexed="63"/>
      </right>
      <top style="thin">
        <color indexed="9"/>
      </top>
      <bottom style="thin">
        <color indexed="9"/>
      </bottom>
    </border>
    <border>
      <left style="hair">
        <color indexed="54"/>
      </left>
      <right>
        <color indexed="63"/>
      </right>
      <top style="dotted">
        <color indexed="22"/>
      </top>
      <bottom style="dotted">
        <color indexed="22"/>
      </bottom>
    </border>
    <border>
      <left>
        <color indexed="63"/>
      </left>
      <right>
        <color indexed="63"/>
      </right>
      <top style="thin">
        <color indexed="9"/>
      </top>
      <bottom style="thin">
        <color indexed="9"/>
      </bottom>
    </border>
    <border>
      <left style="hair">
        <color indexed="54"/>
      </left>
      <right>
        <color indexed="63"/>
      </right>
      <top style="dotted">
        <color indexed="22"/>
      </top>
      <bottom>
        <color indexed="63"/>
      </bottom>
    </border>
    <border>
      <left style="dotted">
        <color indexed="22"/>
      </left>
      <right style="hair">
        <color indexed="54"/>
      </right>
      <top style="dotted">
        <color indexed="22"/>
      </top>
      <bottom>
        <color indexed="63"/>
      </bottom>
    </border>
    <border>
      <left style="dotted">
        <color indexed="54"/>
      </left>
      <right style="dotted">
        <color indexed="54"/>
      </right>
      <top style="medium">
        <color indexed="54"/>
      </top>
      <bottom style="medium">
        <color indexed="54"/>
      </bottom>
    </border>
    <border>
      <left style="dotted">
        <color indexed="22"/>
      </left>
      <right style="hair">
        <color indexed="54"/>
      </right>
      <top style="medium">
        <color indexed="54"/>
      </top>
      <bottom style="medium">
        <color indexed="54"/>
      </bottom>
    </border>
    <border>
      <left>
        <color indexed="63"/>
      </left>
      <right>
        <color indexed="63"/>
      </right>
      <top style="medium">
        <color indexed="54"/>
      </top>
      <bottom style="thin">
        <color indexed="9"/>
      </bottom>
    </border>
    <border>
      <left>
        <color indexed="63"/>
      </left>
      <right>
        <color indexed="63"/>
      </right>
      <top style="dotted">
        <color indexed="22"/>
      </top>
      <bottom style="dotted">
        <color indexed="22"/>
      </bottom>
    </border>
    <border>
      <left>
        <color indexed="63"/>
      </left>
      <right>
        <color indexed="63"/>
      </right>
      <top style="thin">
        <color indexed="9"/>
      </top>
      <bottom style="dotted">
        <color indexed="22"/>
      </bottom>
    </border>
    <border>
      <left>
        <color indexed="63"/>
      </left>
      <right>
        <color indexed="63"/>
      </right>
      <top style="dotted">
        <color indexed="22"/>
      </top>
      <bottom style="thin">
        <color indexed="9"/>
      </bottom>
    </border>
    <border>
      <left style="thick"/>
      <right style="thick"/>
      <top style="thick"/>
      <bottom style="thick"/>
    </border>
    <border>
      <left style="dotted">
        <color indexed="22"/>
      </left>
      <right style="hair">
        <color indexed="54"/>
      </right>
      <top>
        <color indexed="63"/>
      </top>
      <bottom>
        <color indexed="63"/>
      </bottom>
    </border>
    <border>
      <left style="thin">
        <color indexed="54"/>
      </left>
      <right>
        <color indexed="63"/>
      </right>
      <top style="thin">
        <color indexed="9"/>
      </top>
      <bottom style="thin">
        <color indexed="9"/>
      </bottom>
    </border>
    <border>
      <left style="hair">
        <color indexed="54"/>
      </left>
      <right style="dotted">
        <color indexed="22"/>
      </right>
      <top style="medium">
        <color indexed="9"/>
      </top>
      <bottom style="dotted">
        <color indexed="22"/>
      </bottom>
    </border>
    <border>
      <left style="hair">
        <color indexed="54"/>
      </left>
      <right style="dotted">
        <color indexed="22"/>
      </right>
      <top style="dotted">
        <color indexed="22"/>
      </top>
      <bottom style="medium">
        <color indexed="9"/>
      </bottom>
    </border>
    <border>
      <left style="thin">
        <color indexed="54"/>
      </left>
      <right style="dotted">
        <color indexed="22"/>
      </right>
      <top>
        <color indexed="63"/>
      </top>
      <bottom>
        <color indexed="63"/>
      </bottom>
    </border>
    <border>
      <left style="dotted">
        <color indexed="22"/>
      </left>
      <right style="thin">
        <color indexed="54"/>
      </right>
      <top>
        <color indexed="63"/>
      </top>
      <bottom>
        <color indexed="63"/>
      </bottom>
    </border>
    <border>
      <left style="hair">
        <color indexed="62"/>
      </left>
      <right style="hair">
        <color indexed="9"/>
      </right>
      <top style="hair">
        <color indexed="9"/>
      </top>
      <bottom style="hair">
        <color indexed="9"/>
      </bottom>
    </border>
    <border>
      <left style="hair">
        <color indexed="9"/>
      </left>
      <right style="hair">
        <color indexed="62"/>
      </right>
      <top style="hair">
        <color indexed="9"/>
      </top>
      <bottom style="hair">
        <color indexed="9"/>
      </bottom>
    </border>
    <border>
      <left style="hair">
        <color indexed="54"/>
      </left>
      <right style="medium">
        <color indexed="9"/>
      </right>
      <top>
        <color indexed="63"/>
      </top>
      <bottom style="medium">
        <color indexed="9"/>
      </bottom>
    </border>
    <border>
      <left style="medium">
        <color indexed="9"/>
      </left>
      <right style="medium">
        <color indexed="9"/>
      </right>
      <top>
        <color indexed="63"/>
      </top>
      <bottom style="medium">
        <color indexed="9"/>
      </bottom>
    </border>
    <border>
      <left style="medium">
        <color indexed="9"/>
      </left>
      <right style="hair">
        <color indexed="54"/>
      </right>
      <top>
        <color indexed="63"/>
      </top>
      <bottom style="medium">
        <color indexed="9"/>
      </bottom>
    </border>
    <border>
      <left style="hair">
        <color indexed="54"/>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hair">
        <color indexed="54"/>
      </right>
      <top style="medium">
        <color indexed="9"/>
      </top>
      <bottom style="medium">
        <color indexed="9"/>
      </bottom>
    </border>
    <border>
      <left style="medium">
        <color indexed="9"/>
      </left>
      <right style="medium">
        <color indexed="9"/>
      </right>
      <top style="medium">
        <color indexed="9"/>
      </top>
      <bottom>
        <color indexed="63"/>
      </bottom>
    </border>
    <border>
      <left style="hair">
        <color indexed="54"/>
      </left>
      <right style="thin">
        <color indexed="9"/>
      </right>
      <top style="thin">
        <color indexed="9"/>
      </top>
      <bottom style="thin">
        <color indexed="9"/>
      </bottom>
    </border>
    <border>
      <left style="thin">
        <color indexed="54"/>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style="thin">
        <color indexed="54"/>
      </right>
      <top>
        <color indexed="63"/>
      </top>
      <bottom style="thin">
        <color indexed="9"/>
      </bottom>
    </border>
    <border>
      <left style="thin">
        <color indexed="9"/>
      </left>
      <right>
        <color indexed="63"/>
      </right>
      <top style="thin">
        <color indexed="9"/>
      </top>
      <bottom style="hair">
        <color indexed="51"/>
      </bottom>
    </border>
    <border>
      <left>
        <color indexed="63"/>
      </left>
      <right>
        <color indexed="63"/>
      </right>
      <top style="thin">
        <color indexed="9"/>
      </top>
      <bottom style="hair">
        <color indexed="51"/>
      </bottom>
    </border>
    <border>
      <left>
        <color indexed="63"/>
      </left>
      <right style="hair">
        <color indexed="51"/>
      </right>
      <top style="thin">
        <color indexed="9"/>
      </top>
      <bottom style="hair">
        <color indexed="51"/>
      </bottom>
    </border>
    <border>
      <left style="dotted">
        <color indexed="22"/>
      </left>
      <right>
        <color indexed="63"/>
      </right>
      <top style="dotted">
        <color indexed="22"/>
      </top>
      <bottom style="dotted">
        <color indexed="22"/>
      </bottom>
    </border>
    <border>
      <left>
        <color indexed="63"/>
      </left>
      <right style="hair">
        <color indexed="54"/>
      </right>
      <top style="dotted">
        <color indexed="22"/>
      </top>
      <bottom style="dotted">
        <color indexed="22"/>
      </bottom>
    </border>
    <border>
      <left style="hair">
        <color indexed="9"/>
      </left>
      <right>
        <color indexed="63"/>
      </right>
      <top style="hair">
        <color indexed="9"/>
      </top>
      <bottom style="hair">
        <color indexed="9"/>
      </bottom>
    </border>
    <border>
      <left>
        <color indexed="63"/>
      </left>
      <right>
        <color indexed="63"/>
      </right>
      <top style="hair">
        <color indexed="9"/>
      </top>
      <bottom style="hair">
        <color indexed="9"/>
      </bottom>
    </border>
    <border>
      <left>
        <color indexed="63"/>
      </left>
      <right style="hair">
        <color indexed="54"/>
      </right>
      <top style="hair">
        <color indexed="9"/>
      </top>
      <bottom style="hair">
        <color indexed="9"/>
      </bottom>
    </border>
    <border>
      <left style="dotted">
        <color indexed="22"/>
      </left>
      <right>
        <color indexed="63"/>
      </right>
      <top style="dotted">
        <color indexed="22"/>
      </top>
      <bottom style="hair">
        <color indexed="9"/>
      </bottom>
    </border>
    <border>
      <left>
        <color indexed="63"/>
      </left>
      <right>
        <color indexed="63"/>
      </right>
      <top style="dotted">
        <color indexed="22"/>
      </top>
      <bottom style="hair">
        <color indexed="9"/>
      </bottom>
    </border>
    <border>
      <left>
        <color indexed="63"/>
      </left>
      <right style="hair">
        <color indexed="54"/>
      </right>
      <top style="dotted">
        <color indexed="22"/>
      </top>
      <bottom style="hair">
        <color indexed="9"/>
      </bottom>
    </border>
    <border>
      <left>
        <color indexed="63"/>
      </left>
      <right>
        <color indexed="63"/>
      </right>
      <top>
        <color indexed="63"/>
      </top>
      <bottom style="hair">
        <color indexed="9"/>
      </bottom>
    </border>
    <border>
      <left style="dotted">
        <color indexed="22"/>
      </left>
      <right>
        <color indexed="63"/>
      </right>
      <top style="hair">
        <color indexed="9"/>
      </top>
      <bottom style="dotted">
        <color indexed="22"/>
      </bottom>
    </border>
    <border>
      <left>
        <color indexed="63"/>
      </left>
      <right>
        <color indexed="63"/>
      </right>
      <top style="hair">
        <color indexed="9"/>
      </top>
      <bottom style="dotted">
        <color indexed="22"/>
      </bottom>
    </border>
    <border>
      <left>
        <color indexed="63"/>
      </left>
      <right style="hair">
        <color indexed="54"/>
      </right>
      <top style="hair">
        <color indexed="9"/>
      </top>
      <bottom style="dotted">
        <color indexed="22"/>
      </bottom>
    </border>
    <border>
      <left>
        <color indexed="63"/>
      </left>
      <right style="hair">
        <color indexed="9"/>
      </right>
      <top style="hair">
        <color indexed="9"/>
      </top>
      <bottom style="hair">
        <color indexed="9"/>
      </bottom>
    </border>
    <border>
      <left style="medium"/>
      <right style="medium"/>
      <top style="medium"/>
      <bottom>
        <color indexed="63"/>
      </bottom>
    </border>
    <border>
      <left style="medium"/>
      <right style="medium"/>
      <top>
        <color indexed="63"/>
      </top>
      <bottom style="medium"/>
    </border>
    <border>
      <left>
        <color indexed="63"/>
      </left>
      <right style="dotted">
        <color indexed="54"/>
      </right>
      <top style="thin">
        <color indexed="9"/>
      </top>
      <bottom>
        <color indexed="63"/>
      </bottom>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style="thin">
        <color indexed="54"/>
      </left>
      <right>
        <color indexed="63"/>
      </right>
      <top style="thin">
        <color indexed="54"/>
      </top>
      <bottom>
        <color indexed="63"/>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style="thin">
        <color indexed="9"/>
      </right>
      <top style="thin">
        <color indexed="54"/>
      </top>
      <bottom style="thin">
        <color indexed="9"/>
      </bottom>
    </border>
    <border>
      <left style="thin">
        <color indexed="9"/>
      </left>
      <right style="thin">
        <color indexed="9"/>
      </right>
      <top style="thin">
        <color indexed="54"/>
      </top>
      <bottom style="thin">
        <color indexed="9"/>
      </bottom>
    </border>
    <border>
      <left style="thin">
        <color indexed="9"/>
      </left>
      <right style="thin">
        <color indexed="54"/>
      </right>
      <top style="thin">
        <color indexed="54"/>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29" borderId="4" applyNumberFormat="0" applyFont="0" applyAlignment="0" applyProtection="0"/>
    <xf numFmtId="0" fontId="15" fillId="0" borderId="0" applyNumberForma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330">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Alignment="1">
      <alignment wrapText="1"/>
    </xf>
    <xf numFmtId="0" fontId="7" fillId="33" borderId="10" xfId="0" applyFont="1" applyFill="1" applyBorder="1" applyAlignment="1" applyProtection="1">
      <alignment horizontal="left" vertical="top"/>
      <protection/>
    </xf>
    <xf numFmtId="0" fontId="7" fillId="33" borderId="11" xfId="0" applyFont="1" applyFill="1" applyBorder="1" applyAlignment="1" applyProtection="1">
      <alignment horizontal="right" vertical="top"/>
      <protection/>
    </xf>
    <xf numFmtId="0" fontId="7" fillId="33" borderId="12" xfId="0" applyFont="1" applyFill="1" applyBorder="1" applyAlignment="1" applyProtection="1">
      <alignment horizontal="right" vertical="top"/>
      <protection/>
    </xf>
    <xf numFmtId="3" fontId="7" fillId="33" borderId="0" xfId="0" applyNumberFormat="1" applyFont="1" applyFill="1" applyBorder="1" applyAlignment="1" applyProtection="1">
      <alignment horizontal="right" vertical="top"/>
      <protection/>
    </xf>
    <xf numFmtId="0" fontId="7" fillId="33" borderId="0" xfId="0" applyFont="1" applyFill="1" applyBorder="1" applyAlignment="1" applyProtection="1">
      <alignment horizontal="right" vertical="top"/>
      <protection/>
    </xf>
    <xf numFmtId="49" fontId="7" fillId="0" borderId="10" xfId="0" applyNumberFormat="1" applyFont="1" applyFill="1" applyBorder="1" applyAlignment="1" applyProtection="1">
      <alignment horizontal="left" vertical="top"/>
      <protection/>
    </xf>
    <xf numFmtId="3" fontId="7" fillId="33" borderId="13" xfId="0" applyNumberFormat="1" applyFont="1" applyFill="1" applyBorder="1" applyAlignment="1" applyProtection="1">
      <alignment horizontal="right" vertical="top"/>
      <protection/>
    </xf>
    <xf numFmtId="49" fontId="7" fillId="0" borderId="14" xfId="0" applyNumberFormat="1" applyFont="1" applyFill="1" applyBorder="1" applyAlignment="1" applyProtection="1">
      <alignment horizontal="left" vertical="top"/>
      <protection/>
    </xf>
    <xf numFmtId="49" fontId="7" fillId="0" borderId="15" xfId="0" applyNumberFormat="1" applyFont="1" applyFill="1" applyBorder="1" applyAlignment="1" applyProtection="1">
      <alignment horizontal="left" vertical="top"/>
      <protection/>
    </xf>
    <xf numFmtId="49" fontId="7" fillId="0" borderId="16" xfId="0" applyNumberFormat="1" applyFont="1" applyFill="1" applyBorder="1" applyAlignment="1" applyProtection="1">
      <alignment horizontal="left" vertical="top"/>
      <protection/>
    </xf>
    <xf numFmtId="49" fontId="7" fillId="0" borderId="17" xfId="0" applyNumberFormat="1" applyFont="1" applyFill="1" applyBorder="1" applyAlignment="1" applyProtection="1">
      <alignment horizontal="left" vertical="top"/>
      <protection/>
    </xf>
    <xf numFmtId="49" fontId="8" fillId="34" borderId="18" xfId="0" applyNumberFormat="1" applyFont="1" applyFill="1" applyBorder="1" applyAlignment="1" applyProtection="1">
      <alignment horizontal="left" vertical="top"/>
      <protection/>
    </xf>
    <xf numFmtId="1" fontId="8" fillId="34" borderId="19" xfId="0" applyNumberFormat="1" applyFont="1" applyFill="1" applyBorder="1" applyAlignment="1" applyProtection="1">
      <alignment horizontal="right" vertical="top"/>
      <protection/>
    </xf>
    <xf numFmtId="49" fontId="7" fillId="0" borderId="20" xfId="0" applyNumberFormat="1" applyFont="1" applyBorder="1" applyAlignment="1" applyProtection="1">
      <alignment horizontal="left" vertical="top"/>
      <protection/>
    </xf>
    <xf numFmtId="3" fontId="7" fillId="0" borderId="21" xfId="0" applyNumberFormat="1" applyFont="1" applyBorder="1" applyAlignment="1" applyProtection="1">
      <alignment horizontal="right" vertical="top"/>
      <protection/>
    </xf>
    <xf numFmtId="0" fontId="7" fillId="0" borderId="0" xfId="0" applyFont="1" applyAlignment="1">
      <alignment wrapText="1"/>
    </xf>
    <xf numFmtId="0" fontId="4" fillId="33" borderId="0" xfId="0" applyFont="1" applyFill="1" applyAlignment="1">
      <alignment/>
    </xf>
    <xf numFmtId="0" fontId="4" fillId="0" borderId="0" xfId="0" applyFont="1" applyAlignment="1">
      <alignment wrapText="1"/>
    </xf>
    <xf numFmtId="0" fontId="0" fillId="0" borderId="0" xfId="0" applyAlignment="1">
      <alignment horizontal="left" vertical="top" wrapText="1"/>
    </xf>
    <xf numFmtId="0" fontId="0" fillId="0" borderId="0" xfId="0" applyAlignment="1">
      <alignment horizontal="left" vertical="top"/>
    </xf>
    <xf numFmtId="1" fontId="7" fillId="33" borderId="22" xfId="0" applyNumberFormat="1" applyFont="1" applyFill="1" applyBorder="1" applyAlignment="1" applyProtection="1">
      <alignment horizontal="right" vertical="top" indent="1"/>
      <protection locked="0"/>
    </xf>
    <xf numFmtId="1" fontId="7" fillId="33" borderId="23" xfId="0" applyNumberFormat="1" applyFont="1" applyFill="1" applyBorder="1" applyAlignment="1" applyProtection="1">
      <alignment horizontal="right" vertical="top" indent="1"/>
      <protection locked="0"/>
    </xf>
    <xf numFmtId="1" fontId="7" fillId="33" borderId="24" xfId="0" applyNumberFormat="1" applyFont="1" applyFill="1" applyBorder="1" applyAlignment="1" applyProtection="1">
      <alignment horizontal="right" vertical="top" indent="1"/>
      <protection locked="0"/>
    </xf>
    <xf numFmtId="49" fontId="9" fillId="35" borderId="25" xfId="0" applyNumberFormat="1" applyFont="1" applyFill="1" applyBorder="1" applyAlignment="1" applyProtection="1">
      <alignment horizontal="left" vertical="top"/>
      <protection/>
    </xf>
    <xf numFmtId="1" fontId="9" fillId="35" borderId="26" xfId="0" applyNumberFormat="1" applyFont="1" applyFill="1" applyBorder="1" applyAlignment="1" applyProtection="1">
      <alignment horizontal="right" vertical="top"/>
      <protection/>
    </xf>
    <xf numFmtId="0" fontId="4" fillId="33" borderId="0" xfId="0" applyFont="1" applyFill="1" applyAlignment="1">
      <alignment horizontal="left" vertical="top"/>
    </xf>
    <xf numFmtId="0" fontId="4" fillId="33" borderId="0" xfId="0" applyFont="1" applyFill="1" applyAlignment="1">
      <alignment horizontal="left" vertical="top" wrapText="1"/>
    </xf>
    <xf numFmtId="0" fontId="0" fillId="33" borderId="0" xfId="0" applyFill="1" applyAlignment="1">
      <alignment/>
    </xf>
    <xf numFmtId="0" fontId="0" fillId="33" borderId="0" xfId="0" applyFill="1" applyAlignment="1">
      <alignment horizontal="left" vertical="top"/>
    </xf>
    <xf numFmtId="0" fontId="0" fillId="33" borderId="0" xfId="0" applyFill="1" applyBorder="1" applyAlignment="1">
      <alignment/>
    </xf>
    <xf numFmtId="0" fontId="0" fillId="33" borderId="0" xfId="0" applyFill="1" applyBorder="1" applyAlignment="1">
      <alignment horizontal="left" vertical="top" wrapText="1"/>
    </xf>
    <xf numFmtId="0" fontId="0" fillId="33" borderId="0" xfId="0" applyFill="1" applyAlignment="1">
      <alignment horizontal="left"/>
    </xf>
    <xf numFmtId="0" fontId="0" fillId="33" borderId="0" xfId="0" applyFill="1" applyAlignment="1">
      <alignment horizontal="left" vertical="top" wrapText="1"/>
    </xf>
    <xf numFmtId="0" fontId="2" fillId="33" borderId="0" xfId="0" applyFont="1" applyFill="1" applyAlignment="1">
      <alignment horizontal="left" vertical="top"/>
    </xf>
    <xf numFmtId="3" fontId="0" fillId="33" borderId="0" xfId="0" applyNumberFormat="1" applyFill="1" applyBorder="1" applyAlignment="1" applyProtection="1">
      <alignment/>
      <protection/>
    </xf>
    <xf numFmtId="3" fontId="0" fillId="33" borderId="0" xfId="0" applyNumberFormat="1" applyFill="1" applyAlignment="1">
      <alignment/>
    </xf>
    <xf numFmtId="0" fontId="0" fillId="0" borderId="0" xfId="0" applyFill="1" applyAlignment="1">
      <alignment horizontal="left" vertical="top"/>
    </xf>
    <xf numFmtId="0" fontId="3" fillId="0" borderId="0" xfId="0" applyFont="1" applyAlignment="1">
      <alignment horizontal="left" vertical="top"/>
    </xf>
    <xf numFmtId="1" fontId="8" fillId="34" borderId="27" xfId="0" applyNumberFormat="1" applyFont="1" applyFill="1" applyBorder="1" applyAlignment="1" applyProtection="1">
      <alignment horizontal="right" vertical="top" indent="1"/>
      <protection/>
    </xf>
    <xf numFmtId="1" fontId="9" fillId="35" borderId="27" xfId="0" applyNumberFormat="1" applyFont="1" applyFill="1" applyBorder="1" applyAlignment="1" applyProtection="1">
      <alignment horizontal="right" vertical="top" indent="1"/>
      <protection/>
    </xf>
    <xf numFmtId="1" fontId="12" fillId="33" borderId="23" xfId="0" applyNumberFormat="1" applyFont="1" applyFill="1" applyBorder="1" applyAlignment="1" applyProtection="1">
      <alignment horizontal="right" vertical="top" indent="1"/>
      <protection locked="0"/>
    </xf>
    <xf numFmtId="1" fontId="12" fillId="33" borderId="28" xfId="0" applyNumberFormat="1" applyFont="1" applyFill="1" applyBorder="1" applyAlignment="1" applyProtection="1">
      <alignment horizontal="right" vertical="top" indent="1"/>
      <protection locked="0"/>
    </xf>
    <xf numFmtId="1" fontId="12" fillId="33" borderId="29" xfId="0" applyNumberFormat="1" applyFont="1" applyFill="1" applyBorder="1" applyAlignment="1" applyProtection="1">
      <alignment horizontal="right" vertical="top" indent="1"/>
      <protection locked="0"/>
    </xf>
    <xf numFmtId="0" fontId="3" fillId="33" borderId="0" xfId="0" applyFont="1" applyFill="1" applyAlignment="1">
      <alignment horizontal="left" vertical="top"/>
    </xf>
    <xf numFmtId="1" fontId="12" fillId="33" borderId="30" xfId="0" applyNumberFormat="1" applyFont="1" applyFill="1" applyBorder="1" applyAlignment="1" applyProtection="1">
      <alignment horizontal="right" vertical="top" indent="1"/>
      <protection locked="0"/>
    </xf>
    <xf numFmtId="0" fontId="4" fillId="33" borderId="0" xfId="0" applyFont="1" applyFill="1" applyAlignment="1" applyProtection="1">
      <alignment horizontal="left" vertical="top"/>
      <protection/>
    </xf>
    <xf numFmtId="0" fontId="8" fillId="33" borderId="0" xfId="0" applyFont="1" applyFill="1" applyAlignment="1" applyProtection="1">
      <alignment horizontal="left" vertical="top" wrapText="1"/>
      <protection/>
    </xf>
    <xf numFmtId="0" fontId="8" fillId="34" borderId="27" xfId="0" applyFont="1" applyFill="1" applyBorder="1" applyAlignment="1" applyProtection="1">
      <alignment horizontal="left" vertical="top"/>
      <protection/>
    </xf>
    <xf numFmtId="0" fontId="7" fillId="0" borderId="27" xfId="0" applyFont="1" applyBorder="1" applyAlignment="1" applyProtection="1">
      <alignment horizontal="left" vertical="top"/>
      <protection/>
    </xf>
    <xf numFmtId="0" fontId="4" fillId="0" borderId="0" xfId="0" applyFont="1" applyBorder="1" applyAlignment="1">
      <alignment/>
    </xf>
    <xf numFmtId="0" fontId="13" fillId="0" borderId="0" xfId="0" applyFont="1" applyAlignment="1">
      <alignment/>
    </xf>
    <xf numFmtId="0" fontId="11" fillId="33" borderId="0" xfId="0" applyFont="1" applyFill="1" applyBorder="1" applyAlignment="1">
      <alignment horizontal="left"/>
    </xf>
    <xf numFmtId="0" fontId="10" fillId="33" borderId="0" xfId="0" applyFont="1" applyFill="1" applyBorder="1" applyAlignment="1">
      <alignment horizontal="left"/>
    </xf>
    <xf numFmtId="0" fontId="13" fillId="33" borderId="0" xfId="0" applyFont="1" applyFill="1" applyAlignment="1">
      <alignment/>
    </xf>
    <xf numFmtId="0" fontId="4" fillId="33" borderId="0" xfId="0" applyFont="1" applyFill="1" applyBorder="1" applyAlignment="1">
      <alignment/>
    </xf>
    <xf numFmtId="0" fontId="4" fillId="33" borderId="0" xfId="0" applyFont="1" applyFill="1" applyAlignment="1">
      <alignment wrapText="1"/>
    </xf>
    <xf numFmtId="0" fontId="7" fillId="33" borderId="29" xfId="0" applyFont="1" applyFill="1" applyBorder="1" applyAlignment="1" applyProtection="1">
      <alignment horizontal="left" vertical="top"/>
      <protection locked="0"/>
    </xf>
    <xf numFmtId="1" fontId="7" fillId="33" borderId="29" xfId="0" applyNumberFormat="1" applyFont="1" applyFill="1" applyBorder="1" applyAlignment="1" applyProtection="1">
      <alignment horizontal="right" vertical="top" indent="1"/>
      <protection locked="0"/>
    </xf>
    <xf numFmtId="0" fontId="7" fillId="33" borderId="28" xfId="0" applyFont="1" applyFill="1" applyBorder="1" applyAlignment="1" applyProtection="1">
      <alignment horizontal="left" vertical="top"/>
      <protection locked="0"/>
    </xf>
    <xf numFmtId="1" fontId="7" fillId="33" borderId="28" xfId="0" applyNumberFormat="1" applyFont="1" applyFill="1" applyBorder="1" applyAlignment="1" applyProtection="1">
      <alignment horizontal="right" vertical="top" indent="1"/>
      <protection locked="0"/>
    </xf>
    <xf numFmtId="0" fontId="7" fillId="33" borderId="23" xfId="0" applyFont="1" applyFill="1" applyBorder="1" applyAlignment="1" applyProtection="1">
      <alignment horizontal="left" vertical="top"/>
      <protection locked="0"/>
    </xf>
    <xf numFmtId="0" fontId="7" fillId="33" borderId="30" xfId="0" applyFont="1" applyFill="1" applyBorder="1" applyAlignment="1" applyProtection="1">
      <alignment horizontal="left" vertical="top"/>
      <protection locked="0"/>
    </xf>
    <xf numFmtId="1" fontId="7" fillId="33" borderId="30" xfId="0" applyNumberFormat="1" applyFont="1" applyFill="1" applyBorder="1" applyAlignment="1" applyProtection="1">
      <alignment horizontal="right" vertical="top" indent="1"/>
      <protection locked="0"/>
    </xf>
    <xf numFmtId="0" fontId="7" fillId="33" borderId="31" xfId="0" applyFont="1" applyFill="1" applyBorder="1" applyAlignment="1" applyProtection="1">
      <alignment horizontal="left" vertical="top" wrapText="1"/>
      <protection locked="0"/>
    </xf>
    <xf numFmtId="0" fontId="7" fillId="33" borderId="32" xfId="0" applyFont="1" applyFill="1" applyBorder="1" applyAlignment="1" applyProtection="1">
      <alignment horizontal="left" vertical="top" wrapText="1"/>
      <protection locked="0"/>
    </xf>
    <xf numFmtId="0" fontId="7" fillId="33" borderId="33" xfId="0" applyFont="1" applyFill="1" applyBorder="1" applyAlignment="1" applyProtection="1">
      <alignment horizontal="left" vertical="top" wrapText="1"/>
      <protection locked="0"/>
    </xf>
    <xf numFmtId="0" fontId="7" fillId="33" borderId="34" xfId="0" applyFont="1" applyFill="1" applyBorder="1" applyAlignment="1" applyProtection="1">
      <alignment horizontal="left" vertical="top" wrapText="1"/>
      <protection locked="0"/>
    </xf>
    <xf numFmtId="0" fontId="5" fillId="33" borderId="0" xfId="0" applyFont="1" applyFill="1" applyBorder="1" applyAlignment="1">
      <alignment horizontal="left" vertical="top" wrapText="1"/>
    </xf>
    <xf numFmtId="0" fontId="10" fillId="33" borderId="0"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top" wrapText="1"/>
      <protection/>
    </xf>
    <xf numFmtId="0" fontId="7" fillId="33" borderId="0" xfId="0" applyFont="1" applyFill="1" applyBorder="1" applyAlignment="1" applyProtection="1">
      <alignment horizontal="left" vertical="top"/>
      <protection/>
    </xf>
    <xf numFmtId="0" fontId="4" fillId="33" borderId="0" xfId="0" applyFont="1" applyFill="1" applyAlignment="1" applyProtection="1">
      <alignment/>
      <protection/>
    </xf>
    <xf numFmtId="196" fontId="7" fillId="36" borderId="27" xfId="0" applyNumberFormat="1" applyFont="1" applyFill="1" applyBorder="1" applyAlignment="1" applyProtection="1">
      <alignment vertical="top"/>
      <protection/>
    </xf>
    <xf numFmtId="203" fontId="7" fillId="37" borderId="29" xfId="0" applyNumberFormat="1" applyFont="1" applyFill="1" applyBorder="1" applyAlignment="1" applyProtection="1">
      <alignment vertical="top"/>
      <protection locked="0"/>
    </xf>
    <xf numFmtId="203" fontId="7" fillId="33" borderId="29" xfId="0" applyNumberFormat="1" applyFont="1" applyFill="1" applyBorder="1" applyAlignment="1" applyProtection="1">
      <alignment vertical="top"/>
      <protection locked="0"/>
    </xf>
    <xf numFmtId="203" fontId="7" fillId="37" borderId="35" xfId="0" applyNumberFormat="1" applyFont="1" applyFill="1" applyBorder="1" applyAlignment="1" applyProtection="1">
      <alignment vertical="top"/>
      <protection locked="0"/>
    </xf>
    <xf numFmtId="203" fontId="7" fillId="33" borderId="36" xfId="0" applyNumberFormat="1" applyFont="1" applyFill="1" applyBorder="1" applyAlignment="1" applyProtection="1">
      <alignment vertical="top"/>
      <protection locked="0"/>
    </xf>
    <xf numFmtId="203" fontId="7" fillId="38" borderId="29" xfId="0" applyNumberFormat="1" applyFont="1" applyFill="1" applyBorder="1" applyAlignment="1" applyProtection="1">
      <alignment vertical="top"/>
      <protection/>
    </xf>
    <xf numFmtId="203" fontId="7" fillId="37" borderId="28" xfId="0" applyNumberFormat="1" applyFont="1" applyFill="1" applyBorder="1" applyAlignment="1" applyProtection="1">
      <alignment vertical="top"/>
      <protection locked="0"/>
    </xf>
    <xf numFmtId="203" fontId="7" fillId="33" borderId="28" xfId="0" applyNumberFormat="1" applyFont="1" applyFill="1" applyBorder="1" applyAlignment="1" applyProtection="1">
      <alignment vertical="top"/>
      <protection locked="0"/>
    </xf>
    <xf numFmtId="203" fontId="7" fillId="37" borderId="37" xfId="0" applyNumberFormat="1" applyFont="1" applyFill="1" applyBorder="1" applyAlignment="1" applyProtection="1">
      <alignment vertical="top"/>
      <protection locked="0"/>
    </xf>
    <xf numFmtId="203" fontId="7" fillId="33" borderId="38" xfId="0" applyNumberFormat="1" applyFont="1" applyFill="1" applyBorder="1" applyAlignment="1" applyProtection="1">
      <alignment vertical="top"/>
      <protection locked="0"/>
    </xf>
    <xf numFmtId="203" fontId="7" fillId="38" borderId="28" xfId="0" applyNumberFormat="1" applyFont="1" applyFill="1" applyBorder="1" applyAlignment="1" applyProtection="1">
      <alignment vertical="top"/>
      <protection/>
    </xf>
    <xf numFmtId="203" fontId="8" fillId="34" borderId="27" xfId="0" applyNumberFormat="1" applyFont="1" applyFill="1" applyBorder="1" applyAlignment="1" applyProtection="1">
      <alignment vertical="top"/>
      <protection/>
    </xf>
    <xf numFmtId="203" fontId="7" fillId="33" borderId="39" xfId="0" applyNumberFormat="1" applyFont="1" applyFill="1" applyBorder="1" applyAlignment="1" applyProtection="1">
      <alignment vertical="top"/>
      <protection locked="0"/>
    </xf>
    <xf numFmtId="203" fontId="7" fillId="37" borderId="23" xfId="0" applyNumberFormat="1" applyFont="1" applyFill="1" applyBorder="1" applyAlignment="1" applyProtection="1">
      <alignment vertical="top"/>
      <protection locked="0"/>
    </xf>
    <xf numFmtId="203" fontId="7" fillId="33" borderId="23" xfId="0" applyNumberFormat="1" applyFont="1" applyFill="1" applyBorder="1" applyAlignment="1" applyProtection="1">
      <alignment vertical="top"/>
      <protection locked="0"/>
    </xf>
    <xf numFmtId="203" fontId="7" fillId="37" borderId="40" xfId="0" applyNumberFormat="1" applyFont="1" applyFill="1" applyBorder="1" applyAlignment="1" applyProtection="1">
      <alignment vertical="top"/>
      <protection locked="0"/>
    </xf>
    <xf numFmtId="203" fontId="7" fillId="38" borderId="23" xfId="0" applyNumberFormat="1" applyFont="1" applyFill="1" applyBorder="1" applyAlignment="1" applyProtection="1">
      <alignment vertical="top"/>
      <protection/>
    </xf>
    <xf numFmtId="196" fontId="8" fillId="35" borderId="27" xfId="0" applyNumberFormat="1" applyFont="1" applyFill="1" applyBorder="1" applyAlignment="1" applyProtection="1">
      <alignment vertical="top"/>
      <protection/>
    </xf>
    <xf numFmtId="0" fontId="7" fillId="33" borderId="0" xfId="0" applyFont="1" applyFill="1" applyBorder="1" applyAlignment="1">
      <alignment horizontal="left" wrapText="1" indent="1"/>
    </xf>
    <xf numFmtId="0" fontId="0" fillId="33" borderId="0" xfId="0" applyFill="1" applyAlignment="1">
      <alignment horizontal="left" wrapText="1" indent="1"/>
    </xf>
    <xf numFmtId="0" fontId="13" fillId="33" borderId="0" xfId="0" applyFont="1" applyFill="1" applyAlignment="1" applyProtection="1">
      <alignment wrapText="1"/>
      <protection locked="0"/>
    </xf>
    <xf numFmtId="0" fontId="13" fillId="33" borderId="0" xfId="0" applyFont="1" applyFill="1" applyAlignment="1">
      <alignment wrapText="1"/>
    </xf>
    <xf numFmtId="0" fontId="7" fillId="33" borderId="0" xfId="0" applyFont="1" applyFill="1" applyBorder="1" applyAlignment="1">
      <alignment horizontal="left" wrapText="1"/>
    </xf>
    <xf numFmtId="0" fontId="1" fillId="33" borderId="0" xfId="0" applyFont="1" applyFill="1" applyBorder="1" applyAlignment="1">
      <alignment horizontal="left"/>
    </xf>
    <xf numFmtId="0" fontId="3" fillId="33" borderId="0" xfId="0" applyFont="1" applyFill="1" applyAlignment="1">
      <alignment/>
    </xf>
    <xf numFmtId="0" fontId="0" fillId="33" borderId="0" xfId="0" applyFont="1" applyFill="1" applyAlignment="1">
      <alignment/>
    </xf>
    <xf numFmtId="0" fontId="2" fillId="33" borderId="0" xfId="0" applyFont="1" applyFill="1" applyBorder="1" applyAlignment="1">
      <alignment wrapText="1"/>
    </xf>
    <xf numFmtId="196" fontId="0" fillId="33" borderId="0" xfId="0" applyNumberFormat="1" applyFill="1" applyAlignment="1">
      <alignment/>
    </xf>
    <xf numFmtId="0" fontId="0" fillId="33" borderId="0" xfId="0" applyFill="1" applyAlignment="1">
      <alignment wrapText="1"/>
    </xf>
    <xf numFmtId="14" fontId="0" fillId="33" borderId="0" xfId="0" applyNumberFormat="1" applyFill="1" applyAlignment="1">
      <alignment/>
    </xf>
    <xf numFmtId="14" fontId="0" fillId="33" borderId="0" xfId="0" applyNumberFormat="1" applyFill="1" applyAlignment="1">
      <alignment wrapText="1"/>
    </xf>
    <xf numFmtId="203" fontId="7" fillId="33" borderId="29" xfId="0" applyNumberFormat="1" applyFont="1" applyFill="1" applyBorder="1" applyAlignment="1" applyProtection="1">
      <alignment horizontal="right" vertical="top"/>
      <protection locked="0"/>
    </xf>
    <xf numFmtId="203" fontId="7" fillId="33" borderId="28" xfId="0" applyNumberFormat="1" applyFont="1" applyFill="1" applyBorder="1" applyAlignment="1" applyProtection="1">
      <alignment horizontal="right" vertical="top"/>
      <protection locked="0"/>
    </xf>
    <xf numFmtId="3" fontId="7" fillId="0" borderId="41" xfId="0" applyNumberFormat="1" applyFont="1" applyFill="1" applyBorder="1" applyAlignment="1" applyProtection="1">
      <alignment horizontal="right" vertical="top"/>
      <protection/>
    </xf>
    <xf numFmtId="0" fontId="7" fillId="33" borderId="42" xfId="0" applyFont="1" applyFill="1" applyBorder="1" applyAlignment="1" applyProtection="1">
      <alignment horizontal="left" vertical="top" wrapText="1"/>
      <protection/>
    </xf>
    <xf numFmtId="3" fontId="7" fillId="0" borderId="43" xfId="0" applyNumberFormat="1" applyFont="1" applyFill="1" applyBorder="1" applyAlignment="1" applyProtection="1">
      <alignment horizontal="right" vertical="top"/>
      <protection/>
    </xf>
    <xf numFmtId="0" fontId="7" fillId="0" borderId="42" xfId="0" applyFont="1" applyFill="1" applyBorder="1" applyAlignment="1" applyProtection="1">
      <alignment horizontal="left" vertical="top" wrapText="1"/>
      <protection/>
    </xf>
    <xf numFmtId="3" fontId="7" fillId="0" borderId="13" xfId="0" applyNumberFormat="1" applyFont="1" applyFill="1" applyBorder="1" applyAlignment="1" applyProtection="1">
      <alignment horizontal="right" vertical="top"/>
      <protection/>
    </xf>
    <xf numFmtId="0" fontId="7" fillId="0" borderId="44" xfId="0" applyFont="1" applyFill="1" applyBorder="1" applyAlignment="1" applyProtection="1">
      <alignment horizontal="left" vertical="top" wrapText="1"/>
      <protection/>
    </xf>
    <xf numFmtId="49" fontId="7" fillId="33" borderId="10" xfId="0" applyNumberFormat="1" applyFont="1" applyFill="1" applyBorder="1" applyAlignment="1" applyProtection="1">
      <alignment/>
      <protection/>
    </xf>
    <xf numFmtId="49" fontId="7" fillId="33" borderId="45" xfId="0" applyNumberFormat="1" applyFont="1" applyFill="1" applyBorder="1" applyAlignment="1" applyProtection="1">
      <alignment/>
      <protection/>
    </xf>
    <xf numFmtId="0" fontId="7" fillId="0" borderId="46" xfId="0" applyFont="1" applyFill="1" applyBorder="1" applyAlignment="1" applyProtection="1">
      <alignment horizontal="left" vertical="top" wrapText="1"/>
      <protection/>
    </xf>
    <xf numFmtId="49" fontId="7" fillId="33" borderId="45" xfId="0" applyNumberFormat="1" applyFont="1" applyFill="1" applyBorder="1" applyAlignment="1" applyProtection="1">
      <alignment horizontal="left"/>
      <protection/>
    </xf>
    <xf numFmtId="49" fontId="7" fillId="33" borderId="47" xfId="0" applyNumberFormat="1" applyFont="1" applyFill="1" applyBorder="1" applyAlignment="1" applyProtection="1">
      <alignment horizontal="left"/>
      <protection/>
    </xf>
    <xf numFmtId="1" fontId="7" fillId="0" borderId="41" xfId="0" applyNumberFormat="1" applyFont="1" applyFill="1" applyBorder="1" applyAlignment="1" applyProtection="1">
      <alignment horizontal="right" vertical="top"/>
      <protection/>
    </xf>
    <xf numFmtId="1" fontId="7" fillId="0" borderId="23" xfId="0" applyNumberFormat="1" applyFont="1" applyFill="1" applyBorder="1" applyAlignment="1" applyProtection="1">
      <alignment horizontal="right" vertical="top"/>
      <protection/>
    </xf>
    <xf numFmtId="1" fontId="7" fillId="0" borderId="43" xfId="0" applyNumberFormat="1" applyFont="1" applyFill="1" applyBorder="1" applyAlignment="1" applyProtection="1">
      <alignment horizontal="right" vertical="top"/>
      <protection/>
    </xf>
    <xf numFmtId="1" fontId="7" fillId="0" borderId="13" xfId="0" applyNumberFormat="1" applyFont="1" applyFill="1" applyBorder="1" applyAlignment="1" applyProtection="1">
      <alignment horizontal="right" vertical="top"/>
      <protection/>
    </xf>
    <xf numFmtId="0" fontId="10" fillId="33" borderId="0" xfId="0" applyFont="1" applyFill="1" applyBorder="1" applyAlignment="1" applyProtection="1">
      <alignment horizontal="left" vertical="top"/>
      <protection/>
    </xf>
    <xf numFmtId="0" fontId="11" fillId="33" borderId="0" xfId="0" applyFont="1" applyFill="1" applyBorder="1" applyAlignment="1" applyProtection="1">
      <alignment horizontal="left" vertical="top"/>
      <protection/>
    </xf>
    <xf numFmtId="0" fontId="11" fillId="33" borderId="0" xfId="0" applyFont="1" applyFill="1" applyBorder="1" applyAlignment="1" applyProtection="1">
      <alignment horizontal="left" vertical="top" wrapText="1"/>
      <protection/>
    </xf>
    <xf numFmtId="0" fontId="7" fillId="33" borderId="48" xfId="0" applyFont="1" applyFill="1" applyBorder="1" applyAlignment="1" applyProtection="1">
      <alignment horizontal="left" vertical="top"/>
      <protection/>
    </xf>
    <xf numFmtId="0" fontId="7" fillId="33" borderId="49" xfId="0" applyFont="1" applyFill="1" applyBorder="1" applyAlignment="1" applyProtection="1">
      <alignment horizontal="left" vertical="top"/>
      <protection/>
    </xf>
    <xf numFmtId="0" fontId="7" fillId="33" borderId="50" xfId="0" applyFont="1" applyFill="1" applyBorder="1" applyAlignment="1" applyProtection="1">
      <alignment horizontal="left" vertical="top"/>
      <protection/>
    </xf>
    <xf numFmtId="0" fontId="7" fillId="33" borderId="51" xfId="0" applyFont="1" applyFill="1" applyBorder="1" applyAlignment="1" applyProtection="1">
      <alignment horizontal="left" vertical="top"/>
      <protection/>
    </xf>
    <xf numFmtId="0" fontId="8" fillId="34" borderId="52" xfId="0" applyFont="1" applyFill="1" applyBorder="1" applyAlignment="1" applyProtection="1">
      <alignment horizontal="left" vertical="top"/>
      <protection/>
    </xf>
    <xf numFmtId="0" fontId="8" fillId="34" borderId="53" xfId="0" applyFont="1" applyFill="1" applyBorder="1" applyAlignment="1" applyProtection="1">
      <alignment horizontal="left" vertical="top" wrapText="1"/>
      <protection/>
    </xf>
    <xf numFmtId="0" fontId="7" fillId="33" borderId="54" xfId="0" applyFont="1" applyFill="1" applyBorder="1" applyAlignment="1" applyProtection="1">
      <alignment horizontal="left" vertical="top"/>
      <protection/>
    </xf>
    <xf numFmtId="0" fontId="7" fillId="33" borderId="21" xfId="0" applyFont="1" applyFill="1" applyBorder="1" applyAlignment="1" applyProtection="1">
      <alignment horizontal="left" vertical="top"/>
      <protection/>
    </xf>
    <xf numFmtId="1" fontId="7" fillId="33" borderId="21" xfId="0" applyNumberFormat="1" applyFont="1" applyFill="1" applyBorder="1" applyAlignment="1" applyProtection="1">
      <alignment horizontal="right" vertical="top" indent="1"/>
      <protection/>
    </xf>
    <xf numFmtId="0" fontId="7" fillId="33" borderId="55" xfId="0" applyFont="1" applyFill="1" applyBorder="1" applyAlignment="1" applyProtection="1">
      <alignment horizontal="left" vertical="top" wrapText="1"/>
      <protection/>
    </xf>
    <xf numFmtId="0" fontId="9" fillId="35" borderId="56" xfId="0" applyFont="1" applyFill="1" applyBorder="1" applyAlignment="1" applyProtection="1">
      <alignment horizontal="left" vertical="top"/>
      <protection/>
    </xf>
    <xf numFmtId="0" fontId="9" fillId="35" borderId="57" xfId="0" applyFont="1" applyFill="1" applyBorder="1" applyAlignment="1" applyProtection="1">
      <alignment horizontal="left" vertical="top"/>
      <protection/>
    </xf>
    <xf numFmtId="1" fontId="9" fillId="35" borderId="57" xfId="0" applyNumberFormat="1" applyFont="1" applyFill="1" applyBorder="1" applyAlignment="1" applyProtection="1">
      <alignment horizontal="right" vertical="top" indent="1"/>
      <protection/>
    </xf>
    <xf numFmtId="0" fontId="14" fillId="35" borderId="58" xfId="0" applyFont="1" applyFill="1" applyBorder="1" applyAlignment="1" applyProtection="1">
      <alignment horizontal="left" vertical="top" wrapText="1"/>
      <protection/>
    </xf>
    <xf numFmtId="3" fontId="7" fillId="33" borderId="59" xfId="0" applyNumberFormat="1" applyFont="1" applyFill="1" applyBorder="1" applyAlignment="1" applyProtection="1">
      <alignment horizontal="left" vertical="top" wrapText="1"/>
      <protection locked="0"/>
    </xf>
    <xf numFmtId="3" fontId="7" fillId="33" borderId="60" xfId="0" applyNumberFormat="1" applyFont="1" applyFill="1" applyBorder="1" applyAlignment="1" applyProtection="1">
      <alignment horizontal="left" vertical="top" wrapText="1"/>
      <protection locked="0"/>
    </xf>
    <xf numFmtId="3" fontId="7" fillId="33" borderId="61" xfId="0" applyNumberFormat="1" applyFont="1" applyFill="1" applyBorder="1" applyAlignment="1" applyProtection="1">
      <alignment horizontal="left" vertical="top" wrapText="1"/>
      <protection locked="0"/>
    </xf>
    <xf numFmtId="0" fontId="9" fillId="35" borderId="62" xfId="0" applyFont="1" applyFill="1" applyBorder="1" applyAlignment="1" applyProtection="1">
      <alignment horizontal="left" vertical="top"/>
      <protection/>
    </xf>
    <xf numFmtId="3" fontId="9" fillId="35" borderId="63" xfId="0" applyNumberFormat="1" applyFont="1" applyFill="1" applyBorder="1" applyAlignment="1" applyProtection="1">
      <alignment horizontal="left" vertical="top" wrapText="1"/>
      <protection/>
    </xf>
    <xf numFmtId="49" fontId="9" fillId="35" borderId="64" xfId="0" applyNumberFormat="1" applyFont="1" applyFill="1" applyBorder="1" applyAlignment="1" applyProtection="1">
      <alignment horizontal="left" vertical="top"/>
      <protection/>
    </xf>
    <xf numFmtId="3" fontId="9" fillId="35" borderId="65" xfId="0" applyNumberFormat="1" applyFont="1" applyFill="1" applyBorder="1" applyAlignment="1" applyProtection="1">
      <alignment horizontal="left" vertical="top"/>
      <protection/>
    </xf>
    <xf numFmtId="49" fontId="12" fillId="33" borderId="66" xfId="0" applyNumberFormat="1" applyFont="1" applyFill="1" applyBorder="1" applyAlignment="1" applyProtection="1">
      <alignment horizontal="left" vertical="top"/>
      <protection/>
    </xf>
    <xf numFmtId="4" fontId="12" fillId="33" borderId="67" xfId="0" applyNumberFormat="1" applyFont="1" applyFill="1" applyBorder="1" applyAlignment="1" applyProtection="1">
      <alignment horizontal="left" vertical="top"/>
      <protection locked="0"/>
    </xf>
    <xf numFmtId="49" fontId="12" fillId="33" borderId="68" xfId="0" applyNumberFormat="1" applyFont="1" applyFill="1" applyBorder="1" applyAlignment="1" applyProtection="1">
      <alignment horizontal="left" vertical="top"/>
      <protection/>
    </xf>
    <xf numFmtId="0" fontId="12" fillId="33" borderId="69" xfId="0" applyFont="1" applyFill="1" applyBorder="1" applyAlignment="1" applyProtection="1">
      <alignment horizontal="left" vertical="top"/>
      <protection locked="0"/>
    </xf>
    <xf numFmtId="49" fontId="12" fillId="33" borderId="16" xfId="0" applyNumberFormat="1" applyFont="1" applyFill="1" applyBorder="1" applyAlignment="1" applyProtection="1">
      <alignment horizontal="left" vertical="top"/>
      <protection/>
    </xf>
    <xf numFmtId="0" fontId="12" fillId="33" borderId="60" xfId="0" applyFont="1" applyFill="1" applyBorder="1" applyAlignment="1" applyProtection="1">
      <alignment horizontal="left" vertical="top"/>
      <protection locked="0"/>
    </xf>
    <xf numFmtId="0" fontId="12" fillId="33" borderId="60" xfId="0" applyNumberFormat="1" applyFont="1" applyFill="1" applyBorder="1" applyAlignment="1" applyProtection="1">
      <alignment horizontal="left" vertical="top"/>
      <protection locked="0"/>
    </xf>
    <xf numFmtId="49" fontId="12" fillId="33" borderId="70" xfId="0" applyNumberFormat="1" applyFont="1" applyFill="1" applyBorder="1" applyAlignment="1" applyProtection="1">
      <alignment horizontal="left" vertical="top"/>
      <protection/>
    </xf>
    <xf numFmtId="0" fontId="12" fillId="33" borderId="71" xfId="0" applyNumberFormat="1" applyFont="1" applyFill="1" applyBorder="1" applyAlignment="1" applyProtection="1">
      <alignment horizontal="left" vertical="top"/>
      <protection locked="0"/>
    </xf>
    <xf numFmtId="0" fontId="12" fillId="33" borderId="68" xfId="0" applyFont="1" applyFill="1" applyBorder="1" applyAlignment="1" applyProtection="1">
      <alignment horizontal="left" vertical="top"/>
      <protection locked="0"/>
    </xf>
    <xf numFmtId="0" fontId="12" fillId="33" borderId="16" xfId="0" applyFont="1" applyFill="1" applyBorder="1" applyAlignment="1" applyProtection="1">
      <alignment horizontal="left" vertical="top"/>
      <protection locked="0"/>
    </xf>
    <xf numFmtId="0" fontId="12" fillId="33" borderId="70" xfId="0" applyFont="1" applyFill="1" applyBorder="1" applyAlignment="1" applyProtection="1">
      <alignment horizontal="left" vertical="top"/>
      <protection locked="0"/>
    </xf>
    <xf numFmtId="0" fontId="12" fillId="33" borderId="71" xfId="0" applyFont="1" applyFill="1" applyBorder="1" applyAlignment="1" applyProtection="1">
      <alignment horizontal="left" vertical="top"/>
      <protection locked="0"/>
    </xf>
    <xf numFmtId="203" fontId="7" fillId="38" borderId="69" xfId="0" applyNumberFormat="1" applyFont="1" applyFill="1" applyBorder="1" applyAlignment="1" applyProtection="1">
      <alignment vertical="top"/>
      <protection/>
    </xf>
    <xf numFmtId="203" fontId="7" fillId="38" borderId="71" xfId="0" applyNumberFormat="1" applyFont="1" applyFill="1" applyBorder="1" applyAlignment="1" applyProtection="1">
      <alignment vertical="top"/>
      <protection/>
    </xf>
    <xf numFmtId="203" fontId="7" fillId="38" borderId="60" xfId="0" applyNumberFormat="1" applyFont="1" applyFill="1" applyBorder="1" applyAlignment="1" applyProtection="1">
      <alignment vertical="top"/>
      <protection/>
    </xf>
    <xf numFmtId="203" fontId="8" fillId="34" borderId="72" xfId="0" applyNumberFormat="1" applyFont="1" applyFill="1" applyBorder="1" applyAlignment="1" applyProtection="1">
      <alignment vertical="top"/>
      <protection/>
    </xf>
    <xf numFmtId="203" fontId="8" fillId="34" borderId="73" xfId="0" applyNumberFormat="1" applyFont="1" applyFill="1" applyBorder="1" applyAlignment="1" applyProtection="1">
      <alignment vertical="top"/>
      <protection/>
    </xf>
    <xf numFmtId="203" fontId="8" fillId="35" borderId="74" xfId="0" applyNumberFormat="1" applyFont="1" applyFill="1" applyBorder="1" applyAlignment="1" applyProtection="1">
      <alignment horizontal="right" vertical="top"/>
      <protection/>
    </xf>
    <xf numFmtId="203" fontId="8" fillId="35" borderId="27" xfId="0" applyNumberFormat="1" applyFont="1" applyFill="1" applyBorder="1" applyAlignment="1" applyProtection="1">
      <alignment horizontal="right" vertical="top"/>
      <protection/>
    </xf>
    <xf numFmtId="203" fontId="8" fillId="35" borderId="75" xfId="0" applyNumberFormat="1" applyFont="1" applyFill="1" applyBorder="1" applyAlignment="1" applyProtection="1">
      <alignment horizontal="right" vertical="top"/>
      <protection/>
    </xf>
    <xf numFmtId="0" fontId="5" fillId="33" borderId="0" xfId="0" applyFont="1" applyFill="1" applyBorder="1" applyAlignment="1" applyProtection="1">
      <alignment horizontal="right" vertical="top" wrapText="1"/>
      <protection/>
    </xf>
    <xf numFmtId="0" fontId="10" fillId="33" borderId="0" xfId="0" applyFont="1" applyFill="1" applyBorder="1" applyAlignment="1" applyProtection="1">
      <alignment horizontal="right" vertical="top" wrapText="1"/>
      <protection locked="0"/>
    </xf>
    <xf numFmtId="0" fontId="5" fillId="33" borderId="0" xfId="0" applyFont="1" applyFill="1" applyBorder="1" applyAlignment="1">
      <alignment horizontal="right" vertical="top" wrapText="1"/>
    </xf>
    <xf numFmtId="0" fontId="7" fillId="33" borderId="0" xfId="0" applyFont="1" applyFill="1" applyBorder="1" applyAlignment="1">
      <alignment horizontal="right" wrapText="1"/>
    </xf>
    <xf numFmtId="3" fontId="8" fillId="35" borderId="0" xfId="0" applyNumberFormat="1" applyFont="1" applyFill="1" applyBorder="1" applyAlignment="1" applyProtection="1">
      <alignment horizontal="right" vertical="top"/>
      <protection/>
    </xf>
    <xf numFmtId="0" fontId="4" fillId="33" borderId="0" xfId="0" applyFont="1" applyFill="1" applyAlignment="1">
      <alignment horizontal="right" wrapText="1"/>
    </xf>
    <xf numFmtId="0" fontId="2" fillId="33" borderId="0" xfId="0" applyFont="1" applyFill="1" applyBorder="1" applyAlignment="1">
      <alignment horizontal="right" wrapText="1"/>
    </xf>
    <xf numFmtId="0" fontId="0" fillId="33" borderId="0" xfId="0" applyFill="1" applyAlignment="1">
      <alignment horizontal="right" wrapText="1"/>
    </xf>
    <xf numFmtId="14" fontId="0" fillId="33" borderId="0" xfId="0" applyNumberFormat="1" applyFill="1" applyAlignment="1">
      <alignment horizontal="right" wrapText="1"/>
    </xf>
    <xf numFmtId="0" fontId="0" fillId="0" borderId="0" xfId="0" applyAlignment="1">
      <alignment horizontal="right" wrapText="1"/>
    </xf>
    <xf numFmtId="3" fontId="8" fillId="35" borderId="76" xfId="0" applyNumberFormat="1" applyFont="1" applyFill="1" applyBorder="1" applyAlignment="1" applyProtection="1">
      <alignment horizontal="left" vertical="top"/>
      <protection/>
    </xf>
    <xf numFmtId="0" fontId="7" fillId="33" borderId="77" xfId="0" applyFont="1" applyFill="1" applyBorder="1" applyAlignment="1" applyProtection="1">
      <alignment horizontal="left" vertical="top" wrapText="1" indent="2"/>
      <protection locked="0"/>
    </xf>
    <xf numFmtId="0" fontId="7" fillId="33" borderId="78" xfId="0" applyFont="1" applyFill="1" applyBorder="1" applyAlignment="1" applyProtection="1">
      <alignment horizontal="left" vertical="top" wrapText="1" indent="2"/>
      <protection locked="0"/>
    </xf>
    <xf numFmtId="0" fontId="8" fillId="34" borderId="76" xfId="0" applyFont="1" applyFill="1" applyBorder="1" applyAlignment="1" applyProtection="1">
      <alignment horizontal="left" vertical="top" wrapText="1" indent="2"/>
      <protection/>
    </xf>
    <xf numFmtId="16" fontId="7" fillId="33" borderId="77" xfId="0" applyNumberFormat="1" applyFont="1" applyFill="1" applyBorder="1" applyAlignment="1" applyProtection="1">
      <alignment horizontal="left" vertical="top" wrapText="1" indent="2"/>
      <protection locked="0"/>
    </xf>
    <xf numFmtId="16" fontId="7" fillId="33" borderId="78" xfId="0" applyNumberFormat="1" applyFont="1" applyFill="1" applyBorder="1" applyAlignment="1" applyProtection="1">
      <alignment horizontal="left" vertical="top" wrapText="1" indent="2"/>
      <protection locked="0"/>
    </xf>
    <xf numFmtId="0" fontId="8" fillId="34" borderId="79" xfId="0" applyFont="1" applyFill="1" applyBorder="1" applyAlignment="1" applyProtection="1">
      <alignment horizontal="left" vertical="top" wrapText="1" indent="2"/>
      <protection/>
    </xf>
    <xf numFmtId="0" fontId="7" fillId="33" borderId="80" xfId="0" applyFont="1" applyFill="1" applyBorder="1" applyAlignment="1" applyProtection="1">
      <alignment horizontal="left" vertical="top" wrapText="1" indent="2"/>
      <protection locked="0"/>
    </xf>
    <xf numFmtId="0" fontId="8" fillId="35" borderId="81" xfId="0" applyFont="1" applyFill="1" applyBorder="1" applyAlignment="1" applyProtection="1">
      <alignment horizontal="left" vertical="top" wrapText="1"/>
      <protection/>
    </xf>
    <xf numFmtId="0" fontId="7" fillId="36" borderId="81" xfId="0" applyFont="1" applyFill="1" applyBorder="1" applyAlignment="1" applyProtection="1">
      <alignment horizontal="left" vertical="top" wrapText="1" indent="2"/>
      <protection/>
    </xf>
    <xf numFmtId="203" fontId="7" fillId="33" borderId="43" xfId="0" applyNumberFormat="1" applyFont="1" applyFill="1" applyBorder="1" applyAlignment="1" applyProtection="1">
      <alignment vertical="top"/>
      <protection locked="0"/>
    </xf>
    <xf numFmtId="203" fontId="7" fillId="37" borderId="43" xfId="0" applyNumberFormat="1" applyFont="1" applyFill="1" applyBorder="1" applyAlignment="1" applyProtection="1">
      <alignment vertical="top"/>
      <protection locked="0"/>
    </xf>
    <xf numFmtId="0" fontId="7" fillId="33" borderId="82" xfId="0" applyFont="1" applyFill="1" applyBorder="1" applyAlignment="1" applyProtection="1">
      <alignment horizontal="left" vertical="top" wrapText="1" indent="2"/>
      <protection locked="0"/>
    </xf>
    <xf numFmtId="203" fontId="7" fillId="38" borderId="43" xfId="0" applyNumberFormat="1" applyFont="1" applyFill="1" applyBorder="1" applyAlignment="1" applyProtection="1">
      <alignment vertical="top"/>
      <protection/>
    </xf>
    <xf numFmtId="203" fontId="7" fillId="38" borderId="83" xfId="0" applyNumberFormat="1" applyFont="1" applyFill="1" applyBorder="1" applyAlignment="1" applyProtection="1">
      <alignment vertical="top"/>
      <protection/>
    </xf>
    <xf numFmtId="203" fontId="8" fillId="33" borderId="84" xfId="0" applyNumberFormat="1" applyFont="1" applyFill="1" applyBorder="1" applyAlignment="1" applyProtection="1">
      <alignment vertical="top"/>
      <protection locked="0"/>
    </xf>
    <xf numFmtId="203" fontId="8" fillId="37" borderId="84" xfId="0" applyNumberFormat="1" applyFont="1" applyFill="1" applyBorder="1" applyAlignment="1" applyProtection="1">
      <alignment vertical="top"/>
      <protection locked="0"/>
    </xf>
    <xf numFmtId="203" fontId="7" fillId="39" borderId="85" xfId="0" applyNumberFormat="1" applyFont="1" applyFill="1" applyBorder="1" applyAlignment="1">
      <alignment vertical="top"/>
    </xf>
    <xf numFmtId="0" fontId="8" fillId="34" borderId="81" xfId="0" applyFont="1" applyFill="1" applyBorder="1" applyAlignment="1" applyProtection="1">
      <alignment horizontal="right" vertical="top" wrapText="1"/>
      <protection/>
    </xf>
    <xf numFmtId="0" fontId="8" fillId="34" borderId="86" xfId="0" applyFont="1" applyFill="1" applyBorder="1" applyAlignment="1" applyProtection="1">
      <alignment horizontal="right" vertical="top" wrapText="1"/>
      <protection/>
    </xf>
    <xf numFmtId="0" fontId="8" fillId="35" borderId="81" xfId="0" applyFont="1" applyFill="1" applyBorder="1" applyAlignment="1" applyProtection="1">
      <alignment horizontal="right" vertical="top" wrapText="1"/>
      <protection/>
    </xf>
    <xf numFmtId="0" fontId="7" fillId="36" borderId="81" xfId="0" applyFont="1" applyFill="1" applyBorder="1" applyAlignment="1" applyProtection="1">
      <alignment horizontal="right" vertical="top" wrapText="1"/>
      <protection/>
    </xf>
    <xf numFmtId="0" fontId="7" fillId="33" borderId="87" xfId="0" applyFont="1" applyFill="1" applyBorder="1" applyAlignment="1" applyProtection="1">
      <alignment horizontal="right" vertical="top" wrapText="1"/>
      <protection locked="0"/>
    </xf>
    <xf numFmtId="0" fontId="7" fillId="33" borderId="88" xfId="0" applyFont="1" applyFill="1" applyBorder="1" applyAlignment="1" applyProtection="1">
      <alignment horizontal="right" vertical="top" wrapText="1"/>
      <protection locked="0"/>
    </xf>
    <xf numFmtId="16" fontId="7" fillId="33" borderId="88" xfId="0" applyNumberFormat="1" applyFont="1" applyFill="1" applyBorder="1" applyAlignment="1" applyProtection="1">
      <alignment horizontal="right" vertical="top" wrapText="1"/>
      <protection locked="0"/>
    </xf>
    <xf numFmtId="16" fontId="7" fillId="33" borderId="89" xfId="0" applyNumberFormat="1" applyFont="1" applyFill="1" applyBorder="1" applyAlignment="1" applyProtection="1">
      <alignment horizontal="right" vertical="top" wrapText="1"/>
      <protection locked="0"/>
    </xf>
    <xf numFmtId="0" fontId="7" fillId="33" borderId="89" xfId="0" applyFont="1" applyFill="1" applyBorder="1" applyAlignment="1" applyProtection="1">
      <alignment horizontal="right" vertical="top" wrapText="1"/>
      <protection locked="0"/>
    </xf>
    <xf numFmtId="0" fontId="5" fillId="33" borderId="90" xfId="0" applyFont="1" applyFill="1" applyBorder="1" applyAlignment="1" applyProtection="1">
      <alignment horizontal="center" vertical="center" wrapText="1"/>
      <protection/>
    </xf>
    <xf numFmtId="0" fontId="5" fillId="33" borderId="0" xfId="0" applyFont="1" applyFill="1" applyAlignment="1" applyProtection="1">
      <alignment horizontal="left" vertical="top"/>
      <protection/>
    </xf>
    <xf numFmtId="3" fontId="4" fillId="33" borderId="0" xfId="0" applyNumberFormat="1" applyFont="1" applyFill="1" applyBorder="1" applyAlignment="1" applyProtection="1">
      <alignment/>
      <protection/>
    </xf>
    <xf numFmtId="3" fontId="4" fillId="33" borderId="0" xfId="0" applyNumberFormat="1" applyFont="1" applyFill="1" applyBorder="1" applyAlignment="1" applyProtection="1">
      <alignment horizontal="left" vertical="top" wrapText="1"/>
      <protection/>
    </xf>
    <xf numFmtId="3" fontId="7" fillId="0" borderId="43" xfId="0" applyNumberFormat="1" applyFont="1" applyFill="1" applyBorder="1" applyAlignment="1" applyProtection="1">
      <alignment horizontal="right" vertical="top"/>
      <protection locked="0"/>
    </xf>
    <xf numFmtId="0" fontId="8" fillId="0" borderId="91" xfId="0" applyFont="1" applyFill="1" applyBorder="1" applyAlignment="1" applyProtection="1">
      <alignment horizontal="left" vertical="top" wrapText="1"/>
      <protection/>
    </xf>
    <xf numFmtId="0" fontId="8" fillId="0" borderId="60" xfId="0" applyFont="1" applyFill="1" applyBorder="1" applyAlignment="1" applyProtection="1">
      <alignment horizontal="left" vertical="top" wrapText="1"/>
      <protection/>
    </xf>
    <xf numFmtId="0" fontId="7" fillId="33" borderId="0" xfId="0" applyFont="1" applyFill="1" applyBorder="1" applyAlignment="1" applyProtection="1">
      <alignment horizontal="left" vertical="top"/>
      <protection locked="0"/>
    </xf>
    <xf numFmtId="1" fontId="7" fillId="33" borderId="0" xfId="0" applyNumberFormat="1" applyFont="1" applyFill="1" applyBorder="1" applyAlignment="1" applyProtection="1">
      <alignment horizontal="right" vertical="top" indent="1"/>
      <protection locked="0"/>
    </xf>
    <xf numFmtId="0" fontId="7" fillId="33" borderId="0" xfId="0" applyFont="1" applyFill="1" applyBorder="1" applyAlignment="1" applyProtection="1">
      <alignment horizontal="left" vertical="top" wrapText="1"/>
      <protection locked="0"/>
    </xf>
    <xf numFmtId="3" fontId="7" fillId="0" borderId="21" xfId="0" applyNumberFormat="1" applyFont="1" applyBorder="1" applyAlignment="1" applyProtection="1">
      <alignment vertical="top"/>
      <protection/>
    </xf>
    <xf numFmtId="196" fontId="7" fillId="36" borderId="27" xfId="0" applyNumberFormat="1" applyFont="1" applyFill="1" applyBorder="1" applyAlignment="1" applyProtection="1">
      <alignment vertical="top"/>
      <protection locked="0"/>
    </xf>
    <xf numFmtId="0" fontId="7" fillId="33" borderId="92" xfId="0" applyFont="1" applyFill="1" applyBorder="1" applyAlignment="1" applyProtection="1">
      <alignment horizontal="left" vertical="top"/>
      <protection/>
    </xf>
    <xf numFmtId="3" fontId="7" fillId="0" borderId="23" xfId="0" applyNumberFormat="1" applyFont="1" applyFill="1" applyBorder="1" applyAlignment="1" applyProtection="1">
      <alignment horizontal="right" vertical="top"/>
      <protection locked="0"/>
    </xf>
    <xf numFmtId="3" fontId="7" fillId="0" borderId="23" xfId="0" applyNumberFormat="1" applyFont="1" applyFill="1" applyBorder="1" applyAlignment="1" applyProtection="1">
      <alignment horizontal="right" vertical="top"/>
      <protection/>
    </xf>
    <xf numFmtId="0" fontId="7" fillId="33" borderId="23" xfId="0" applyFont="1" applyFill="1" applyBorder="1" applyAlignment="1" applyProtection="1">
      <alignment horizontal="left" vertical="top" wrapText="1"/>
      <protection/>
    </xf>
    <xf numFmtId="3" fontId="7" fillId="0" borderId="41" xfId="0" applyNumberFormat="1" applyFont="1" applyFill="1" applyBorder="1" applyAlignment="1" applyProtection="1" quotePrefix="1">
      <alignment horizontal="right" vertical="top"/>
      <protection/>
    </xf>
    <xf numFmtId="1" fontId="12" fillId="33" borderId="23" xfId="0" applyNumberFormat="1" applyFont="1" applyFill="1" applyBorder="1" applyAlignment="1" applyProtection="1" quotePrefix="1">
      <alignment horizontal="right" vertical="top" indent="1"/>
      <protection/>
    </xf>
    <xf numFmtId="0" fontId="7" fillId="33" borderId="16" xfId="0" applyFont="1" applyFill="1" applyBorder="1" applyAlignment="1" applyProtection="1">
      <alignment horizontal="left" vertical="top"/>
      <protection locked="0"/>
    </xf>
    <xf numFmtId="0" fontId="0" fillId="0" borderId="0" xfId="0" applyAlignment="1" applyProtection="1">
      <alignment horizontal="left" vertical="top"/>
      <protection locked="0"/>
    </xf>
    <xf numFmtId="0" fontId="7" fillId="33" borderId="93" xfId="0" applyFont="1" applyFill="1" applyBorder="1" applyAlignment="1" applyProtection="1">
      <alignment horizontal="left" vertical="top"/>
      <protection locked="0"/>
    </xf>
    <xf numFmtId="0" fontId="7" fillId="33" borderId="94" xfId="0" applyFont="1" applyFill="1" applyBorder="1" applyAlignment="1" applyProtection="1">
      <alignment horizontal="left" vertical="top"/>
      <protection locked="0"/>
    </xf>
    <xf numFmtId="1" fontId="12" fillId="33" borderId="23" xfId="0" applyNumberFormat="1" applyFont="1" applyFill="1" applyBorder="1" applyAlignment="1" applyProtection="1" quotePrefix="1">
      <alignment horizontal="right" vertical="top" indent="1"/>
      <protection locked="0"/>
    </xf>
    <xf numFmtId="0" fontId="6" fillId="33" borderId="0" xfId="0" applyFont="1" applyFill="1" applyAlignment="1" applyProtection="1">
      <alignment horizontal="left" vertical="top"/>
      <protection/>
    </xf>
    <xf numFmtId="0" fontId="7" fillId="33" borderId="95" xfId="0" applyFont="1" applyFill="1" applyBorder="1" applyAlignment="1" applyProtection="1">
      <alignment horizontal="left" vertical="top"/>
      <protection/>
    </xf>
    <xf numFmtId="0" fontId="7" fillId="33" borderId="13" xfId="0" applyFont="1" applyFill="1" applyBorder="1" applyAlignment="1" applyProtection="1">
      <alignment horizontal="left" vertical="top"/>
      <protection locked="0"/>
    </xf>
    <xf numFmtId="1" fontId="7" fillId="33" borderId="13" xfId="0" applyNumberFormat="1" applyFont="1" applyFill="1" applyBorder="1" applyAlignment="1" applyProtection="1">
      <alignment horizontal="right" vertical="top" indent="1"/>
      <protection locked="0"/>
    </xf>
    <xf numFmtId="0" fontId="7" fillId="33" borderId="96" xfId="0" applyFont="1" applyFill="1" applyBorder="1" applyAlignment="1" applyProtection="1">
      <alignment horizontal="left" vertical="top" wrapText="1"/>
      <protection locked="0"/>
    </xf>
    <xf numFmtId="203" fontId="8" fillId="35" borderId="74" xfId="0" applyNumberFormat="1" applyFont="1" applyFill="1" applyBorder="1" applyAlignment="1" applyProtection="1">
      <alignment horizontal="right" vertical="top"/>
      <protection locked="0"/>
    </xf>
    <xf numFmtId="0" fontId="57" fillId="40" borderId="97" xfId="0" applyFont="1" applyFill="1" applyBorder="1" applyAlignment="1" applyProtection="1">
      <alignment horizontal="left"/>
      <protection/>
    </xf>
    <xf numFmtId="0" fontId="57" fillId="40" borderId="19" xfId="0" applyFont="1" applyFill="1" applyBorder="1" applyAlignment="1" applyProtection="1">
      <alignment horizontal="left" wrapText="1"/>
      <protection/>
    </xf>
    <xf numFmtId="0" fontId="57" fillId="40" borderId="19" xfId="0" applyFont="1" applyFill="1" applyBorder="1" applyAlignment="1" applyProtection="1">
      <alignment horizontal="left"/>
      <protection/>
    </xf>
    <xf numFmtId="0" fontId="57" fillId="40" borderId="98" xfId="0" applyFont="1" applyFill="1" applyBorder="1" applyAlignment="1" applyProtection="1">
      <alignment horizontal="left" wrapText="1"/>
      <protection/>
    </xf>
    <xf numFmtId="0" fontId="8" fillId="41" borderId="97" xfId="0" applyNumberFormat="1" applyFont="1" applyFill="1" applyBorder="1" applyAlignment="1" applyProtection="1">
      <alignment horizontal="left" vertical="top"/>
      <protection/>
    </xf>
    <xf numFmtId="3" fontId="8" fillId="41" borderId="19" xfId="0" applyNumberFormat="1" applyFont="1" applyFill="1" applyBorder="1" applyAlignment="1" applyProtection="1">
      <alignment horizontal="right" vertical="top"/>
      <protection/>
    </xf>
    <xf numFmtId="3" fontId="8" fillId="41" borderId="98" xfId="0" applyNumberFormat="1" applyFont="1" applyFill="1" applyBorder="1" applyAlignment="1" applyProtection="1">
      <alignment horizontal="right" vertical="top"/>
      <protection/>
    </xf>
    <xf numFmtId="0" fontId="57" fillId="40" borderId="97" xfId="0" applyFont="1" applyFill="1" applyBorder="1" applyAlignment="1" applyProtection="1">
      <alignment horizontal="right"/>
      <protection/>
    </xf>
    <xf numFmtId="0" fontId="57" fillId="40" borderId="97" xfId="0" applyFont="1" applyFill="1" applyBorder="1" applyAlignment="1" applyProtection="1">
      <alignment horizontal="center"/>
      <protection/>
    </xf>
    <xf numFmtId="0" fontId="58" fillId="42" borderId="99" xfId="0" applyFont="1" applyFill="1" applyBorder="1" applyAlignment="1" applyProtection="1">
      <alignment horizontal="left"/>
      <protection/>
    </xf>
    <xf numFmtId="0" fontId="58" fillId="42" borderId="100" xfId="0" applyFont="1" applyFill="1" applyBorder="1" applyAlignment="1" applyProtection="1">
      <alignment horizontal="left" wrapText="1"/>
      <protection/>
    </xf>
    <xf numFmtId="3" fontId="58" fillId="42" borderId="101" xfId="0" applyNumberFormat="1" applyFont="1" applyFill="1" applyBorder="1" applyAlignment="1" applyProtection="1">
      <alignment horizontal="left" wrapText="1"/>
      <protection/>
    </xf>
    <xf numFmtId="0" fontId="57" fillId="40" borderId="102" xfId="0" applyFont="1" applyFill="1" applyBorder="1" applyAlignment="1" applyProtection="1">
      <alignment horizontal="left" vertical="top"/>
      <protection/>
    </xf>
    <xf numFmtId="3" fontId="59" fillId="40" borderId="103" xfId="0" applyNumberFormat="1" applyFont="1" applyFill="1" applyBorder="1" applyAlignment="1" applyProtection="1">
      <alignment horizontal="center"/>
      <protection/>
    </xf>
    <xf numFmtId="3" fontId="59" fillId="40" borderId="104" xfId="0" applyNumberFormat="1" applyFont="1" applyFill="1" applyBorder="1" applyAlignment="1" applyProtection="1">
      <alignment horizontal="left" vertical="top" wrapText="1"/>
      <protection/>
    </xf>
    <xf numFmtId="0" fontId="8" fillId="41" borderId="102" xfId="0" applyFont="1" applyFill="1" applyBorder="1" applyAlignment="1" applyProtection="1">
      <alignment horizontal="left" vertical="top"/>
      <protection/>
    </xf>
    <xf numFmtId="0" fontId="8" fillId="41" borderId="102" xfId="0" applyFont="1" applyFill="1" applyBorder="1" applyAlignment="1" applyProtection="1">
      <alignment horizontal="right" vertical="top"/>
      <protection/>
    </xf>
    <xf numFmtId="1" fontId="9" fillId="35" borderId="105" xfId="0" applyNumberFormat="1" applyFont="1" applyFill="1" applyBorder="1" applyAlignment="1" applyProtection="1">
      <alignment vertical="top"/>
      <protection/>
    </xf>
    <xf numFmtId="0" fontId="57" fillId="40" borderId="106" xfId="0" applyFont="1" applyFill="1" applyBorder="1" applyAlignment="1" applyProtection="1">
      <alignment horizontal="left" vertical="top"/>
      <protection/>
    </xf>
    <xf numFmtId="3" fontId="57" fillId="40" borderId="27" xfId="0" applyNumberFormat="1" applyFont="1" applyFill="1" applyBorder="1" applyAlignment="1" applyProtection="1">
      <alignment horizontal="left" vertical="top"/>
      <protection/>
    </xf>
    <xf numFmtId="0" fontId="57" fillId="40" borderId="75" xfId="0" applyFont="1" applyFill="1" applyBorder="1" applyAlignment="1" applyProtection="1">
      <alignment horizontal="left" vertical="top"/>
      <protection/>
    </xf>
    <xf numFmtId="0" fontId="8" fillId="41" borderId="106" xfId="0" applyFont="1" applyFill="1" applyBorder="1" applyAlignment="1" applyProtection="1">
      <alignment horizontal="left" vertical="top"/>
      <protection/>
    </xf>
    <xf numFmtId="0" fontId="8" fillId="41" borderId="27" xfId="0" applyFont="1" applyFill="1" applyBorder="1" applyAlignment="1" applyProtection="1">
      <alignment horizontal="left" vertical="top" wrapText="1"/>
      <protection/>
    </xf>
    <xf numFmtId="49" fontId="8" fillId="41" borderId="75" xfId="0" applyNumberFormat="1" applyFont="1" applyFill="1" applyBorder="1" applyAlignment="1" applyProtection="1">
      <alignment horizontal="left" vertical="top" wrapText="1"/>
      <protection/>
    </xf>
    <xf numFmtId="0" fontId="57" fillId="40" borderId="106" xfId="0" applyFont="1" applyFill="1" applyBorder="1" applyAlignment="1" applyProtection="1">
      <alignment horizontal="right" vertical="top"/>
      <protection/>
    </xf>
    <xf numFmtId="0" fontId="8" fillId="41" borderId="106" xfId="0" applyFont="1" applyFill="1" applyBorder="1" applyAlignment="1" applyProtection="1">
      <alignment horizontal="right" vertical="top"/>
      <protection/>
    </xf>
    <xf numFmtId="3" fontId="58" fillId="42" borderId="101" xfId="0" applyNumberFormat="1" applyFont="1" applyFill="1" applyBorder="1" applyAlignment="1" applyProtection="1">
      <alignment horizontal="center" wrapText="1"/>
      <protection/>
    </xf>
    <xf numFmtId="0" fontId="58" fillId="42" borderId="99" xfId="0" applyFont="1" applyFill="1" applyBorder="1" applyAlignment="1" applyProtection="1">
      <alignment horizontal="center"/>
      <protection/>
    </xf>
    <xf numFmtId="0" fontId="58" fillId="42" borderId="100" xfId="0" applyFont="1" applyFill="1" applyBorder="1" applyAlignment="1" applyProtection="1">
      <alignment horizontal="center" wrapText="1"/>
      <protection/>
    </xf>
    <xf numFmtId="0" fontId="57" fillId="40" borderId="79" xfId="0" applyFont="1" applyFill="1" applyBorder="1" applyAlignment="1" applyProtection="1">
      <alignment horizontal="left" vertical="top" wrapText="1" indent="1"/>
      <protection/>
    </xf>
    <xf numFmtId="0" fontId="57" fillId="40" borderId="79" xfId="0" applyFont="1" applyFill="1" applyBorder="1" applyAlignment="1" applyProtection="1">
      <alignment horizontal="right" vertical="top" wrapText="1" indent="1"/>
      <protection/>
    </xf>
    <xf numFmtId="0" fontId="58" fillId="42" borderId="107" xfId="0" applyFont="1" applyFill="1" applyBorder="1" applyAlignment="1" applyProtection="1">
      <alignment horizontal="left" vertical="top"/>
      <protection/>
    </xf>
    <xf numFmtId="0" fontId="58" fillId="42" borderId="108" xfId="0" applyFont="1" applyFill="1" applyBorder="1" applyAlignment="1" applyProtection="1">
      <alignment horizontal="left" vertical="top"/>
      <protection/>
    </xf>
    <xf numFmtId="0" fontId="58" fillId="42" borderId="108" xfId="0" applyFont="1" applyFill="1" applyBorder="1" applyAlignment="1" applyProtection="1">
      <alignment horizontal="left" vertical="top" wrapText="1"/>
      <protection/>
    </xf>
    <xf numFmtId="0" fontId="58" fillId="42" borderId="109" xfId="0" applyFont="1" applyFill="1" applyBorder="1" applyAlignment="1" applyProtection="1">
      <alignment horizontal="left" vertical="top" wrapText="1"/>
      <protection/>
    </xf>
    <xf numFmtId="0" fontId="57" fillId="40" borderId="52" xfId="0" applyFont="1" applyFill="1" applyBorder="1" applyAlignment="1" applyProtection="1">
      <alignment horizontal="left" vertical="top"/>
      <protection/>
    </xf>
    <xf numFmtId="0" fontId="57" fillId="40" borderId="27" xfId="0" applyFont="1" applyFill="1" applyBorder="1" applyAlignment="1" applyProtection="1">
      <alignment horizontal="left" vertical="top"/>
      <protection/>
    </xf>
    <xf numFmtId="1" fontId="57" fillId="40" borderId="27" xfId="0" applyNumberFormat="1" applyFont="1" applyFill="1" applyBorder="1" applyAlignment="1" applyProtection="1">
      <alignment horizontal="left" vertical="top" wrapText="1"/>
      <protection/>
    </xf>
    <xf numFmtId="0" fontId="57" fillId="40" borderId="53" xfId="0" applyFont="1" applyFill="1" applyBorder="1" applyAlignment="1" applyProtection="1">
      <alignment horizontal="left" vertical="top" wrapText="1"/>
      <protection/>
    </xf>
    <xf numFmtId="0" fontId="59" fillId="40" borderId="52" xfId="0" applyFont="1" applyFill="1" applyBorder="1" applyAlignment="1" applyProtection="1">
      <alignment horizontal="left" vertical="top"/>
      <protection/>
    </xf>
    <xf numFmtId="1" fontId="59" fillId="40" borderId="27" xfId="0" applyNumberFormat="1" applyFont="1" applyFill="1" applyBorder="1" applyAlignment="1" applyProtection="1">
      <alignment horizontal="right" vertical="top" indent="1"/>
      <protection/>
    </xf>
    <xf numFmtId="0" fontId="59" fillId="40" borderId="53" xfId="0" applyFont="1" applyFill="1" applyBorder="1" applyAlignment="1" applyProtection="1">
      <alignment horizontal="left" vertical="top" wrapText="1"/>
      <protection/>
    </xf>
    <xf numFmtId="0" fontId="8" fillId="41" borderId="52" xfId="0" applyFont="1" applyFill="1" applyBorder="1" applyAlignment="1" applyProtection="1">
      <alignment horizontal="left" vertical="top"/>
      <protection/>
    </xf>
    <xf numFmtId="0" fontId="8" fillId="41" borderId="27" xfId="0" applyFont="1" applyFill="1" applyBorder="1" applyAlignment="1" applyProtection="1">
      <alignment horizontal="left" vertical="top"/>
      <protection/>
    </xf>
    <xf numFmtId="1" fontId="8" fillId="41" borderId="27" xfId="0" applyNumberFormat="1" applyFont="1" applyFill="1" applyBorder="1" applyAlignment="1" applyProtection="1">
      <alignment horizontal="right" vertical="top" indent="1"/>
      <protection/>
    </xf>
    <xf numFmtId="0" fontId="8" fillId="41" borderId="53" xfId="0" applyFont="1" applyFill="1" applyBorder="1" applyAlignment="1" applyProtection="1">
      <alignment horizontal="left" vertical="top" wrapText="1"/>
      <protection/>
    </xf>
    <xf numFmtId="0" fontId="59" fillId="40" borderId="27" xfId="0" applyFont="1" applyFill="1" applyBorder="1" applyAlignment="1" applyProtection="1">
      <alignment horizontal="left" vertical="top" wrapText="1"/>
      <protection/>
    </xf>
    <xf numFmtId="0" fontId="57" fillId="40" borderId="27" xfId="0" applyFont="1" applyFill="1" applyBorder="1" applyAlignment="1" applyProtection="1">
      <alignment horizontal="right" vertical="top"/>
      <protection/>
    </xf>
    <xf numFmtId="1" fontId="8" fillId="41" borderId="27" xfId="0" applyNumberFormat="1" applyFont="1" applyFill="1" applyBorder="1" applyAlignment="1" applyProtection="1">
      <alignment horizontal="left" vertical="top" indent="1"/>
      <protection/>
    </xf>
    <xf numFmtId="0" fontId="8" fillId="41" borderId="53" xfId="0" applyFont="1" applyFill="1" applyBorder="1" applyAlignment="1" applyProtection="1">
      <alignment horizontal="right" vertical="top" wrapText="1"/>
      <protection/>
    </xf>
    <xf numFmtId="1" fontId="8" fillId="41" borderId="27" xfId="0" applyNumberFormat="1" applyFont="1" applyFill="1" applyBorder="1" applyAlignment="1" applyProtection="1">
      <alignment vertical="top"/>
      <protection/>
    </xf>
    <xf numFmtId="0" fontId="7" fillId="33" borderId="33" xfId="0" applyFont="1" applyFill="1" applyBorder="1" applyAlignment="1" applyProtection="1">
      <alignment horizontal="left" vertical="top" wrapText="1"/>
      <protection locked="0"/>
    </xf>
    <xf numFmtId="0" fontId="4" fillId="33" borderId="81" xfId="0" applyFont="1" applyFill="1" applyBorder="1" applyAlignment="1">
      <alignment horizontal="center"/>
    </xf>
    <xf numFmtId="1" fontId="9" fillId="35" borderId="110" xfId="0" applyNumberFormat="1" applyFont="1" applyFill="1" applyBorder="1" applyAlignment="1" applyProtection="1">
      <alignment horizontal="center" vertical="top"/>
      <protection/>
    </xf>
    <xf numFmtId="1" fontId="9" fillId="35" borderId="111" xfId="0" applyNumberFormat="1" applyFont="1" applyFill="1" applyBorder="1" applyAlignment="1" applyProtection="1">
      <alignment horizontal="center" vertical="top"/>
      <protection/>
    </xf>
    <xf numFmtId="1" fontId="9" fillId="35" borderId="112" xfId="0" applyNumberFormat="1" applyFont="1" applyFill="1" applyBorder="1" applyAlignment="1" applyProtection="1">
      <alignment horizontal="center" vertical="top"/>
      <protection/>
    </xf>
    <xf numFmtId="0" fontId="7" fillId="33" borderId="113" xfId="0" applyFont="1" applyFill="1" applyBorder="1" applyAlignment="1" applyProtection="1">
      <alignment vertical="top"/>
      <protection/>
    </xf>
    <xf numFmtId="0" fontId="7" fillId="33" borderId="87" xfId="0" applyFont="1" applyFill="1" applyBorder="1" applyAlignment="1" applyProtection="1">
      <alignment vertical="top"/>
      <protection/>
    </xf>
    <xf numFmtId="0" fontId="7" fillId="33" borderId="114" xfId="0" applyFont="1" applyFill="1" applyBorder="1" applyAlignment="1" applyProtection="1">
      <alignment vertical="top"/>
      <protection/>
    </xf>
    <xf numFmtId="0" fontId="7" fillId="33" borderId="113" xfId="0" applyFont="1" applyFill="1" applyBorder="1" applyAlignment="1" applyProtection="1">
      <alignment vertical="top" wrapText="1"/>
      <protection/>
    </xf>
    <xf numFmtId="0" fontId="7" fillId="33" borderId="87" xfId="0" applyFont="1" applyFill="1" applyBorder="1" applyAlignment="1" applyProtection="1">
      <alignment vertical="top" wrapText="1"/>
      <protection/>
    </xf>
    <xf numFmtId="0" fontId="7" fillId="33" borderId="114" xfId="0" applyFont="1" applyFill="1" applyBorder="1" applyAlignment="1" applyProtection="1">
      <alignment vertical="top" wrapText="1"/>
      <protection/>
    </xf>
    <xf numFmtId="1" fontId="8" fillId="34" borderId="115" xfId="0" applyNumberFormat="1" applyFont="1" applyFill="1" applyBorder="1" applyAlignment="1" applyProtection="1">
      <alignment vertical="top"/>
      <protection/>
    </xf>
    <xf numFmtId="1" fontId="8" fillId="34" borderId="116" xfId="0" applyNumberFormat="1" applyFont="1" applyFill="1" applyBorder="1" applyAlignment="1" applyProtection="1">
      <alignment vertical="top"/>
      <protection/>
    </xf>
    <xf numFmtId="1" fontId="8" fillId="34" borderId="117" xfId="0" applyNumberFormat="1" applyFont="1" applyFill="1" applyBorder="1" applyAlignment="1" applyProtection="1">
      <alignment vertical="top"/>
      <protection/>
    </xf>
    <xf numFmtId="0" fontId="7" fillId="0" borderId="113" xfId="0" applyFont="1" applyFill="1" applyBorder="1" applyAlignment="1" applyProtection="1">
      <alignment vertical="top" wrapText="1"/>
      <protection/>
    </xf>
    <xf numFmtId="0" fontId="7" fillId="0" borderId="87" xfId="0" applyFont="1" applyFill="1" applyBorder="1" applyAlignment="1" applyProtection="1">
      <alignment vertical="top" wrapText="1"/>
      <protection/>
    </xf>
    <xf numFmtId="0" fontId="7" fillId="0" borderId="114" xfId="0" applyFont="1" applyFill="1" applyBorder="1" applyAlignment="1" applyProtection="1">
      <alignment vertical="top" wrapText="1"/>
      <protection/>
    </xf>
    <xf numFmtId="0" fontId="7" fillId="33" borderId="118" xfId="0" applyFont="1" applyFill="1" applyBorder="1" applyAlignment="1" applyProtection="1">
      <alignment vertical="top"/>
      <protection/>
    </xf>
    <xf numFmtId="0" fontId="7" fillId="33" borderId="119" xfId="0" applyFont="1" applyFill="1" applyBorder="1" applyAlignment="1" applyProtection="1">
      <alignment vertical="top"/>
      <protection/>
    </xf>
    <xf numFmtId="0" fontId="7" fillId="33" borderId="120" xfId="0" applyFont="1" applyFill="1" applyBorder="1" applyAlignment="1" applyProtection="1">
      <alignment vertical="top"/>
      <protection/>
    </xf>
    <xf numFmtId="0" fontId="17" fillId="33" borderId="121" xfId="0" applyFont="1" applyFill="1" applyBorder="1" applyAlignment="1" applyProtection="1">
      <alignment horizontal="left" vertical="top" wrapText="1"/>
      <protection locked="0"/>
    </xf>
    <xf numFmtId="0" fontId="18" fillId="0" borderId="121" xfId="0" applyFont="1" applyBorder="1" applyAlignment="1" applyProtection="1">
      <alignment horizontal="left" vertical="top"/>
      <protection locked="0"/>
    </xf>
    <xf numFmtId="0" fontId="7" fillId="33" borderId="0" xfId="0" applyFont="1" applyFill="1" applyAlignment="1">
      <alignment wrapText="1"/>
    </xf>
    <xf numFmtId="0" fontId="7" fillId="33" borderId="122" xfId="0" applyFont="1" applyFill="1" applyBorder="1" applyAlignment="1" applyProtection="1">
      <alignment wrapText="1"/>
      <protection/>
    </xf>
    <xf numFmtId="0" fontId="7" fillId="33" borderId="123" xfId="0" applyFont="1" applyFill="1" applyBorder="1" applyAlignment="1" applyProtection="1">
      <alignment wrapText="1"/>
      <protection/>
    </xf>
    <xf numFmtId="0" fontId="7" fillId="33" borderId="124" xfId="0" applyFont="1" applyFill="1" applyBorder="1" applyAlignment="1" applyProtection="1">
      <alignment wrapText="1"/>
      <protection/>
    </xf>
    <xf numFmtId="0" fontId="59" fillId="40" borderId="115" xfId="0" applyFont="1" applyFill="1" applyBorder="1" applyAlignment="1" applyProtection="1">
      <alignment horizontal="left"/>
      <protection/>
    </xf>
    <xf numFmtId="0" fontId="59" fillId="40" borderId="125" xfId="0" applyFont="1" applyFill="1" applyBorder="1" applyAlignment="1" applyProtection="1">
      <alignment horizontal="left"/>
      <protection/>
    </xf>
    <xf numFmtId="0" fontId="8" fillId="43" borderId="126" xfId="0" applyFont="1" applyFill="1" applyBorder="1" applyAlignment="1" applyProtection="1">
      <alignment horizontal="left" vertical="top" wrapText="1"/>
      <protection/>
    </xf>
    <xf numFmtId="0" fontId="0" fillId="43" borderId="127" xfId="0" applyFill="1" applyBorder="1" applyAlignment="1" applyProtection="1">
      <alignment horizontal="left" vertical="top" wrapText="1"/>
      <protection/>
    </xf>
    <xf numFmtId="0" fontId="57" fillId="40" borderId="76" xfId="0" applyFont="1" applyFill="1" applyBorder="1" applyAlignment="1" applyProtection="1">
      <alignment horizontal="left" vertical="top" wrapText="1"/>
      <protection/>
    </xf>
    <xf numFmtId="0" fontId="57" fillId="40" borderId="128" xfId="0" applyFont="1" applyFill="1" applyBorder="1" applyAlignment="1" applyProtection="1">
      <alignment horizontal="left" vertical="top" wrapText="1"/>
      <protection/>
    </xf>
    <xf numFmtId="0" fontId="5" fillId="33" borderId="129" xfId="0" applyFont="1" applyFill="1" applyBorder="1" applyAlignment="1" applyProtection="1">
      <alignment horizontal="left" vertical="top"/>
      <protection/>
    </xf>
    <xf numFmtId="0" fontId="0" fillId="0" borderId="0" xfId="0" applyBorder="1" applyAlignment="1" applyProtection="1">
      <alignment horizontal="left" vertical="top"/>
      <protection/>
    </xf>
    <xf numFmtId="0" fontId="0" fillId="0" borderId="130" xfId="0" applyBorder="1" applyAlignment="1" applyProtection="1">
      <alignment horizontal="left" vertical="top"/>
      <protection/>
    </xf>
    <xf numFmtId="0" fontId="6" fillId="33" borderId="131" xfId="0" applyFont="1" applyFill="1" applyBorder="1" applyAlignment="1" applyProtection="1">
      <alignment horizontal="left" vertical="top"/>
      <protection/>
    </xf>
    <xf numFmtId="0" fontId="0" fillId="0" borderId="132" xfId="0" applyBorder="1" applyAlignment="1" applyProtection="1">
      <alignment horizontal="left" vertical="top"/>
      <protection/>
    </xf>
    <xf numFmtId="0" fontId="0" fillId="0" borderId="133" xfId="0" applyBorder="1" applyAlignment="1" applyProtection="1">
      <alignment horizontal="left" vertical="top"/>
      <protection/>
    </xf>
    <xf numFmtId="0" fontId="6" fillId="33" borderId="134" xfId="0" applyFont="1" applyFill="1" applyBorder="1" applyAlignment="1" applyProtection="1">
      <alignment horizontal="left" vertical="top"/>
      <protection/>
    </xf>
    <xf numFmtId="0" fontId="0" fillId="0" borderId="135" xfId="0" applyBorder="1" applyAlignment="1" applyProtection="1">
      <alignment vertical="top"/>
      <protection/>
    </xf>
    <xf numFmtId="0" fontId="0" fillId="0" borderId="136" xfId="0" applyBorder="1" applyAlignment="1" applyProtection="1">
      <alignment vertical="top"/>
      <protection/>
    </xf>
    <xf numFmtId="0" fontId="5" fillId="33" borderId="52" xfId="0" applyFont="1" applyFill="1" applyBorder="1" applyAlignment="1" applyProtection="1">
      <alignment horizontal="left" vertical="top"/>
      <protection/>
    </xf>
    <xf numFmtId="0" fontId="0" fillId="0" borderId="27" xfId="0" applyBorder="1" applyAlignment="1" applyProtection="1">
      <alignment vertical="top"/>
      <protection/>
    </xf>
    <xf numFmtId="0" fontId="0" fillId="0" borderId="53" xfId="0" applyBorder="1" applyAlignment="1" applyProtection="1">
      <alignmen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0</xdr:row>
      <xdr:rowOff>104775</xdr:rowOff>
    </xdr:from>
    <xdr:to>
      <xdr:col>6</xdr:col>
      <xdr:colOff>0</xdr:colOff>
      <xdr:row>0</xdr:row>
      <xdr:rowOff>485775</xdr:rowOff>
    </xdr:to>
    <xdr:sp>
      <xdr:nvSpPr>
        <xdr:cNvPr id="1" name="Text Box 3"/>
        <xdr:cNvSpPr txBox="1">
          <a:spLocks noChangeArrowheads="1"/>
        </xdr:cNvSpPr>
      </xdr:nvSpPr>
      <xdr:spPr>
        <a:xfrm>
          <a:off x="2695575" y="104775"/>
          <a:ext cx="3733800" cy="381000"/>
        </a:xfrm>
        <a:prstGeom prst="rect">
          <a:avLst/>
        </a:prstGeom>
        <a:solidFill>
          <a:srgbClr val="339966"/>
        </a:solidFill>
        <a:ln w="317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Tahoma"/>
              <a:ea typeface="Tahoma"/>
              <a:cs typeface="Tahoma"/>
            </a:rPr>
            <a:t>Dieses Blatt füllt sich </a:t>
          </a:r>
          <a:r>
            <a:rPr lang="en-US" cap="none" sz="900" b="1" i="0" u="none" baseline="0">
              <a:solidFill>
                <a:srgbClr val="000000"/>
              </a:solidFill>
              <a:latin typeface="Tahoma"/>
              <a:ea typeface="Tahoma"/>
              <a:cs typeface="Tahoma"/>
            </a:rPr>
            <a:t>automatisch </a:t>
          </a:r>
          <a:r>
            <a:rPr lang="en-US" cap="none" sz="900" b="0" i="0" u="none" baseline="0">
              <a:solidFill>
                <a:srgbClr val="000000"/>
              </a:solidFill>
              <a:latin typeface="Tahoma"/>
              <a:ea typeface="Tahoma"/>
              <a:cs typeface="Tahoma"/>
            </a:rPr>
            <a:t>mit den Daten aus den hinteren Arbeitsblättern. Bitte tragen Sie hier nur den </a:t>
          </a:r>
          <a:r>
            <a:rPr lang="en-US" cap="none" sz="900" b="1" i="0" u="none" baseline="0">
              <a:solidFill>
                <a:srgbClr val="000000"/>
              </a:solidFill>
              <a:latin typeface="Tahoma"/>
              <a:ea typeface="Tahoma"/>
              <a:cs typeface="Tahoma"/>
            </a:rPr>
            <a:t>Namen des Gründungsvorhabens</a:t>
          </a:r>
          <a:r>
            <a:rPr lang="en-US" cap="none" sz="900" b="0" i="0" u="none" baseline="0">
              <a:solidFill>
                <a:srgbClr val="000000"/>
              </a:solidFill>
              <a:latin typeface="Tahoma"/>
              <a:ea typeface="Tahoma"/>
              <a:cs typeface="Tahoma"/>
            </a:rPr>
            <a:t> ein!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2371725</xdr:colOff>
      <xdr:row>2</xdr:row>
      <xdr:rowOff>76200</xdr:rowOff>
    </xdr:from>
    <xdr:ext cx="1981200" cy="800100"/>
    <xdr:sp>
      <xdr:nvSpPr>
        <xdr:cNvPr id="1" name="Text Box 6"/>
        <xdr:cNvSpPr txBox="1">
          <a:spLocks noChangeArrowheads="1"/>
        </xdr:cNvSpPr>
      </xdr:nvSpPr>
      <xdr:spPr>
        <a:xfrm>
          <a:off x="2371725" y="857250"/>
          <a:ext cx="1981200" cy="800100"/>
        </a:xfrm>
        <a:prstGeom prst="rect">
          <a:avLst/>
        </a:prstGeom>
        <a:solidFill>
          <a:srgbClr val="FFCC00"/>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Diese Geldflussrechnung gibt Ihnen einen Überblick über alle Ein- und Auszahlungen inklusive MwSt. sowie die sich daraus jeweils zum Monatswechsel ergebende Liquiditätssituation ("Kontoauszug der Zukunft").</a:t>
          </a:r>
        </a:p>
      </xdr:txBody>
    </xdr:sp>
    <xdr:clientData/>
  </xdr:oneCellAnchor>
  <xdr:twoCellAnchor>
    <xdr:from>
      <xdr:col>2</xdr:col>
      <xdr:colOff>104775</xdr:colOff>
      <xdr:row>0</xdr:row>
      <xdr:rowOff>419100</xdr:rowOff>
    </xdr:from>
    <xdr:to>
      <xdr:col>12</xdr:col>
      <xdr:colOff>180975</xdr:colOff>
      <xdr:row>4</xdr:row>
      <xdr:rowOff>76200</xdr:rowOff>
    </xdr:to>
    <xdr:sp>
      <xdr:nvSpPr>
        <xdr:cNvPr id="2" name="Text Box 9"/>
        <xdr:cNvSpPr txBox="1">
          <a:spLocks noChangeArrowheads="1"/>
        </xdr:cNvSpPr>
      </xdr:nvSpPr>
      <xdr:spPr>
        <a:xfrm>
          <a:off x="4724400" y="419100"/>
          <a:ext cx="5219700" cy="1228725"/>
        </a:xfrm>
        <a:prstGeom prst="rect">
          <a:avLst/>
        </a:prstGeom>
        <a:solidFill>
          <a:srgbClr val="A2BD90"/>
        </a:solidFill>
        <a:ln w="317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Tragen Sie Ihren </a:t>
          </a:r>
          <a:r>
            <a:rPr lang="en-US" cap="none" sz="800" b="1" i="0" u="none" baseline="0">
              <a:solidFill>
                <a:srgbClr val="000000"/>
              </a:solidFill>
              <a:latin typeface="Tahoma"/>
              <a:ea typeface="Tahoma"/>
              <a:cs typeface="Tahoma"/>
            </a:rPr>
            <a:t>ersten Kontostand immer im Januar</a:t>
          </a:r>
          <a:r>
            <a:rPr lang="en-US" cap="none" sz="800" b="0" i="0" u="none" baseline="0">
              <a:solidFill>
                <a:srgbClr val="000000"/>
              </a:solidFill>
              <a:latin typeface="Tahoma"/>
              <a:ea typeface="Tahoma"/>
              <a:cs typeface="Tahoma"/>
            </a:rPr>
            <a:t> (in die Tabellenzellen C8 und D8) ein, auch wenn Sie erst später starten; der Betrag wird automatisch weitergetragen. Gehen Sie dann zu Ihrem </a:t>
          </a:r>
          <a:r>
            <a:rPr lang="en-US" cap="none" sz="800" b="1" i="0" u="none" baseline="0">
              <a:solidFill>
                <a:srgbClr val="000000"/>
              </a:solidFill>
              <a:latin typeface="Tahoma"/>
              <a:ea typeface="Tahoma"/>
              <a:cs typeface="Tahoma"/>
            </a:rPr>
            <a:t>tatsächlichen Startmonat</a:t>
          </a:r>
          <a:r>
            <a:rPr lang="en-US" cap="none" sz="800" b="0" i="0" u="none" baseline="0">
              <a:solidFill>
                <a:srgbClr val="000000"/>
              </a:solidFill>
              <a:latin typeface="Tahoma"/>
              <a:ea typeface="Tahoma"/>
              <a:cs typeface="Tahoma"/>
            </a:rPr>
            <a:t> und tragen Sie ab dort Ihre PLAN-Werte ein.
</a:t>
          </a:r>
          <a:r>
            <a:rPr lang="en-US" cap="none" sz="800" b="0" i="0" u="none" baseline="0">
              <a:solidFill>
                <a:srgbClr val="000000"/>
              </a:solidFill>
              <a:latin typeface="Tahoma"/>
              <a:ea typeface="Tahoma"/>
              <a:cs typeface="Tahoma"/>
            </a:rPr>
            <a:t>Kontrollieren Sie nach dem Eintragen der IST-Werte, ob der Betrag "Liquide Mittel am Monatsende" (Zeile 33) mit dem Endstand auf dem zugehörigen Kontoauszug in etwa übereinstimmt. Wenn ja, haben Sie alles richtig gemacht.
</a:t>
          </a:r>
          <a:r>
            <a:rPr lang="en-US" cap="none" sz="800" b="0" i="0" u="none" baseline="0">
              <a:solidFill>
                <a:srgbClr val="000000"/>
              </a:solidFill>
              <a:latin typeface="Tahoma"/>
              <a:ea typeface="Tahoma"/>
              <a:cs typeface="Tahoma"/>
            </a:rPr>
            <a:t>Wenn der Betrag "Liquide Mittel am Monatsende" negativ wird, bedeutet dies, dass Sie Ihren Kontokorrentkredit in Anspruch nehmen. Übersteigt der negative Betrag sogar Ihre Kontokorrentkreditlinie, so befinden Sie sich in einer Überziehung.
</a:t>
          </a:r>
          <a:r>
            <a:rPr lang="en-US" cap="none" sz="800" b="0" i="0" u="none" baseline="0">
              <a:solidFill>
                <a:srgbClr val="000000"/>
              </a:solidFill>
              <a:latin typeface="Tahoma"/>
              <a:ea typeface="Tahoma"/>
              <a:cs typeface="Tahoma"/>
            </a:rPr>
            <a:t>Grundsätzlich gilt: Kontokorrentkredite sollten Sie immer nur übergangsweise in Anspruch 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M141"/>
  <sheetViews>
    <sheetView tabSelected="1" zoomScale="125" zoomScaleNormal="125" workbookViewId="0" topLeftCell="A1">
      <pane ySplit="2" topLeftCell="BM3" activePane="bottomLeft" state="frozen"/>
      <selection pane="topLeft" activeCell="A1" sqref="A1"/>
      <selection pane="bottomLeft" activeCell="A8" sqref="A8:F8"/>
    </sheetView>
  </sheetViews>
  <sheetFormatPr defaultColWidth="11.421875" defaultRowHeight="12.75"/>
  <cols>
    <col min="1" max="1" width="31.140625" style="0" bestFit="1" customWidth="1"/>
    <col min="2" max="5" width="8.7109375" style="0" customWidth="1"/>
    <col min="6" max="6" width="30.421875" style="19" customWidth="1"/>
    <col min="7" max="7" width="31.421875" style="0" bestFit="1" customWidth="1"/>
  </cols>
  <sheetData>
    <row r="1" ht="42" customHeight="1">
      <c r="A1" s="124" t="s">
        <v>145</v>
      </c>
    </row>
    <row r="2" spans="1:13" ht="21" customHeight="1">
      <c r="A2" s="306" t="s">
        <v>226</v>
      </c>
      <c r="B2" s="307"/>
      <c r="C2" s="307"/>
      <c r="D2" s="307"/>
      <c r="E2" s="307"/>
      <c r="F2" s="307" t="s">
        <v>105</v>
      </c>
      <c r="G2" s="20"/>
      <c r="H2" s="20"/>
      <c r="I2" s="20"/>
      <c r="J2" s="20"/>
      <c r="K2" s="20"/>
      <c r="L2" s="20"/>
      <c r="M2" s="20"/>
    </row>
    <row r="3" spans="1:13" ht="33">
      <c r="A3" s="235" t="s">
        <v>66</v>
      </c>
      <c r="B3" s="236" t="s">
        <v>20</v>
      </c>
      <c r="C3" s="237" t="s">
        <v>181</v>
      </c>
      <c r="D3" s="312"/>
      <c r="E3" s="313"/>
      <c r="F3" s="238" t="s">
        <v>21</v>
      </c>
      <c r="G3" s="20"/>
      <c r="H3" s="20"/>
      <c r="I3" s="20"/>
      <c r="J3" s="20"/>
      <c r="K3" s="20"/>
      <c r="L3" s="20"/>
      <c r="M3" s="20"/>
    </row>
    <row r="4" spans="1:13" ht="12.75">
      <c r="A4" s="221" t="s">
        <v>53</v>
      </c>
      <c r="B4" s="210">
        <v>0</v>
      </c>
      <c r="C4" s="111">
        <f>B4*12</f>
        <v>0</v>
      </c>
      <c r="D4" s="5"/>
      <c r="E4" s="6"/>
      <c r="F4" s="110"/>
      <c r="G4" s="20"/>
      <c r="H4" s="20"/>
      <c r="I4" s="20"/>
      <c r="J4" s="20"/>
      <c r="K4" s="20"/>
      <c r="L4" s="20"/>
      <c r="M4" s="20"/>
    </row>
    <row r="5" spans="1:13" ht="21.75">
      <c r="A5" s="4" t="s">
        <v>44</v>
      </c>
      <c r="B5" s="219">
        <v>0</v>
      </c>
      <c r="C5" s="220">
        <f>B5*12</f>
        <v>0</v>
      </c>
      <c r="D5" s="5"/>
      <c r="E5" s="6"/>
      <c r="F5" s="110" t="s">
        <v>222</v>
      </c>
      <c r="G5" s="20"/>
      <c r="H5" s="20"/>
      <c r="I5" s="20"/>
      <c r="J5" s="20"/>
      <c r="K5" s="20"/>
      <c r="L5" s="20"/>
      <c r="M5" s="20"/>
    </row>
    <row r="6" spans="1:13" ht="12.75">
      <c r="A6" s="235" t="s">
        <v>61</v>
      </c>
      <c r="B6" s="242">
        <f>IF(B5&gt;B4,"0",B4-B5)</f>
        <v>0</v>
      </c>
      <c r="C6" s="242">
        <f>IF(C5&gt;C4,0,C4-C5)</f>
        <v>0</v>
      </c>
      <c r="D6" s="235"/>
      <c r="E6" s="235"/>
      <c r="F6" s="235"/>
      <c r="G6" s="20"/>
      <c r="H6" s="20"/>
      <c r="I6" s="20"/>
      <c r="J6" s="20"/>
      <c r="K6" s="20"/>
      <c r="L6" s="20"/>
      <c r="M6" s="20"/>
    </row>
    <row r="7" spans="1:13" ht="26.25" customHeight="1">
      <c r="A7" s="20"/>
      <c r="B7" s="7"/>
      <c r="C7" s="7"/>
      <c r="D7" s="8"/>
      <c r="E7" s="20"/>
      <c r="F7" s="20"/>
      <c r="G7" s="20"/>
      <c r="H7" s="20"/>
      <c r="I7" s="20"/>
      <c r="J7" s="20"/>
      <c r="K7" s="20"/>
      <c r="L7" s="20"/>
      <c r="M7" s="20"/>
    </row>
    <row r="8" spans="1:13" ht="26.25" customHeight="1">
      <c r="A8" s="308"/>
      <c r="B8" s="308"/>
      <c r="C8" s="308"/>
      <c r="D8" s="308"/>
      <c r="E8" s="308"/>
      <c r="F8" s="308"/>
      <c r="G8" s="20"/>
      <c r="H8" s="20"/>
      <c r="I8" s="20"/>
      <c r="J8" s="20"/>
      <c r="K8" s="20"/>
      <c r="L8" s="20"/>
      <c r="M8" s="20"/>
    </row>
    <row r="9" spans="1:13" ht="12.75">
      <c r="A9" s="235" t="s">
        <v>68</v>
      </c>
      <c r="B9" s="235"/>
      <c r="C9" s="243" t="s">
        <v>181</v>
      </c>
      <c r="D9" s="243" t="s">
        <v>182</v>
      </c>
      <c r="E9" s="243" t="s">
        <v>183</v>
      </c>
      <c r="F9" s="235"/>
      <c r="G9" s="20"/>
      <c r="H9" s="20"/>
      <c r="I9" s="20"/>
      <c r="J9" s="20"/>
      <c r="K9" s="20"/>
      <c r="L9" s="20"/>
      <c r="M9" s="20"/>
    </row>
    <row r="10" spans="1:13" ht="12.75">
      <c r="A10" s="9" t="str">
        <f>Rentabilität!A21</f>
        <v>Umsatzerlöse</v>
      </c>
      <c r="B10" s="10"/>
      <c r="C10" s="109">
        <f>Rentabilität!B21</f>
        <v>320000</v>
      </c>
      <c r="D10" s="109">
        <f>Rentabilität!C21</f>
        <v>336000</v>
      </c>
      <c r="E10" s="109">
        <f>Rentabilität!D21</f>
        <v>352800</v>
      </c>
      <c r="F10" s="112"/>
      <c r="G10" s="20"/>
      <c r="H10" s="20"/>
      <c r="I10" s="20"/>
      <c r="J10" s="20"/>
      <c r="K10" s="20"/>
      <c r="L10" s="20"/>
      <c r="M10" s="20"/>
    </row>
    <row r="11" spans="1:13" ht="12.75">
      <c r="A11" s="11" t="s">
        <v>166</v>
      </c>
      <c r="B11" s="10"/>
      <c r="C11" s="113">
        <f>Rentabilität!B22</f>
        <v>112000</v>
      </c>
      <c r="D11" s="113">
        <f>Rentabilität!C22</f>
        <v>117599.99999999999</v>
      </c>
      <c r="E11" s="113">
        <f>Rentabilität!D22</f>
        <v>123479.99999999999</v>
      </c>
      <c r="F11" s="114"/>
      <c r="G11" s="20"/>
      <c r="H11" s="20"/>
      <c r="I11" s="20"/>
      <c r="J11" s="20"/>
      <c r="K11" s="20"/>
      <c r="L11" s="20"/>
      <c r="M11" s="20"/>
    </row>
    <row r="12" spans="1:13" ht="12.75">
      <c r="A12" s="239" t="s">
        <v>77</v>
      </c>
      <c r="B12" s="240"/>
      <c r="C12" s="240">
        <f>C10-C11</f>
        <v>208000</v>
      </c>
      <c r="D12" s="240">
        <f>D10-D11</f>
        <v>218400</v>
      </c>
      <c r="E12" s="240">
        <f>E10-E11</f>
        <v>229320</v>
      </c>
      <c r="F12" s="241"/>
      <c r="G12" s="20"/>
      <c r="H12" s="20"/>
      <c r="I12" s="20"/>
      <c r="J12" s="20"/>
      <c r="K12" s="20"/>
      <c r="L12" s="20"/>
      <c r="M12" s="20"/>
    </row>
    <row r="13" spans="1:13" ht="12.75">
      <c r="A13" s="115" t="str">
        <f>Rentabilität!A24</f>
        <v>- Raumkosten (Miete, Nebenkosten, Strom)</v>
      </c>
      <c r="B13" s="10"/>
      <c r="C13" s="109">
        <f>Rentabilität!B24</f>
        <v>18000</v>
      </c>
      <c r="D13" s="109">
        <f>Rentabilität!C24</f>
        <v>18240</v>
      </c>
      <c r="E13" s="109">
        <f>Rentabilität!D24</f>
        <v>18492</v>
      </c>
      <c r="F13" s="112"/>
      <c r="G13" s="20"/>
      <c r="H13" s="20"/>
      <c r="I13" s="20"/>
      <c r="J13" s="20"/>
      <c r="K13" s="20"/>
      <c r="L13" s="20"/>
      <c r="M13" s="20"/>
    </row>
    <row r="14" spans="1:13" ht="12.75">
      <c r="A14" s="116" t="str">
        <f>Rentabilität!A25</f>
        <v>- Personalkosten</v>
      </c>
      <c r="B14" s="10"/>
      <c r="C14" s="109">
        <f>Rentabilität!B25</f>
        <v>93000</v>
      </c>
      <c r="D14" s="109">
        <f>Rentabilität!C25</f>
        <v>94860</v>
      </c>
      <c r="E14" s="109">
        <f>Rentabilität!D25</f>
        <v>96750</v>
      </c>
      <c r="F14" s="117"/>
      <c r="G14" s="20"/>
      <c r="H14" s="20"/>
      <c r="I14" s="20"/>
      <c r="J14" s="20"/>
      <c r="K14" s="20"/>
      <c r="L14" s="20"/>
      <c r="M14" s="20"/>
    </row>
    <row r="15" spans="1:13" ht="12.75">
      <c r="A15" s="118" t="str">
        <f>Rentabilität!A26</f>
        <v>- Geschäftsführerbezüge (nur GmbH)</v>
      </c>
      <c r="B15" s="10"/>
      <c r="C15" s="109">
        <f>Rentabilität!B26</f>
        <v>0</v>
      </c>
      <c r="D15" s="109">
        <f>Rentabilität!C26</f>
        <v>0</v>
      </c>
      <c r="E15" s="109">
        <f>Rentabilität!D26</f>
        <v>0</v>
      </c>
      <c r="F15" s="117"/>
      <c r="G15" s="20"/>
      <c r="H15" s="20"/>
      <c r="I15" s="20"/>
      <c r="J15" s="20"/>
      <c r="K15" s="20"/>
      <c r="L15" s="20"/>
      <c r="M15" s="20"/>
    </row>
    <row r="16" spans="1:13" ht="12.75">
      <c r="A16" s="116" t="str">
        <f>Rentabilität!A27</f>
        <v>- Kfz-Kosten</v>
      </c>
      <c r="B16" s="10"/>
      <c r="C16" s="109">
        <f>Rentabilität!B27</f>
        <v>6000</v>
      </c>
      <c r="D16" s="109">
        <f>Rentabilität!C27</f>
        <v>6300</v>
      </c>
      <c r="E16" s="109">
        <f>Rentabilität!D27</f>
        <v>6600</v>
      </c>
      <c r="F16" s="117"/>
      <c r="G16" s="20"/>
      <c r="H16" s="20"/>
      <c r="I16" s="20"/>
      <c r="J16" s="20"/>
      <c r="K16" s="20"/>
      <c r="L16" s="20"/>
      <c r="M16" s="20"/>
    </row>
    <row r="17" spans="1:13" ht="12.75">
      <c r="A17" s="116" t="str">
        <f>Rentabilität!A28</f>
        <v>- Werbung und Vertriebskosten</v>
      </c>
      <c r="B17" s="10"/>
      <c r="C17" s="109">
        <f>Rentabilität!B28</f>
        <v>5500</v>
      </c>
      <c r="D17" s="109">
        <f>Rentabilität!C28</f>
        <v>4500</v>
      </c>
      <c r="E17" s="109">
        <f>Rentabilität!D28</f>
        <v>4500</v>
      </c>
      <c r="F17" s="117"/>
      <c r="G17" s="20"/>
      <c r="H17" s="20"/>
      <c r="I17" s="20"/>
      <c r="J17" s="20"/>
      <c r="K17" s="20"/>
      <c r="L17" s="20"/>
      <c r="M17" s="20"/>
    </row>
    <row r="18" spans="1:13" ht="12.75">
      <c r="A18" s="116" t="str">
        <f>Rentabilität!A29</f>
        <v>- Reisekosten</v>
      </c>
      <c r="B18" s="10"/>
      <c r="C18" s="109" t="str">
        <f>Rentabilität!B29</f>
        <v>--</v>
      </c>
      <c r="D18" s="109" t="str">
        <f>Rentabilität!C29</f>
        <v>--</v>
      </c>
      <c r="E18" s="109" t="str">
        <f>Rentabilität!D29</f>
        <v>--</v>
      </c>
      <c r="F18" s="117"/>
      <c r="G18" s="20"/>
      <c r="H18" s="20"/>
      <c r="I18" s="20"/>
      <c r="J18" s="20"/>
      <c r="K18" s="20"/>
      <c r="L18" s="20"/>
      <c r="M18" s="20"/>
    </row>
    <row r="19" spans="1:13" ht="12.75">
      <c r="A19" s="116" t="str">
        <f>Rentabilität!A30</f>
        <v>- Telefon, Fax, Porto, Büromaterial, etc.</v>
      </c>
      <c r="B19" s="10"/>
      <c r="C19" s="109">
        <f>Rentabilität!B30</f>
        <v>4000</v>
      </c>
      <c r="D19" s="109">
        <f>Rentabilität!C30</f>
        <v>4200</v>
      </c>
      <c r="E19" s="109">
        <f>Rentabilität!D30</f>
        <v>4400</v>
      </c>
      <c r="F19" s="117"/>
      <c r="G19" s="20"/>
      <c r="H19" s="20"/>
      <c r="I19" s="20"/>
      <c r="J19" s="20"/>
      <c r="K19" s="20"/>
      <c r="L19" s="20"/>
      <c r="M19" s="20"/>
    </row>
    <row r="20" spans="1:13" ht="12.75">
      <c r="A20" s="116" t="str">
        <f>Rentabilität!A31</f>
        <v>- Buchführungskosten / Beratung</v>
      </c>
      <c r="B20" s="10"/>
      <c r="C20" s="109">
        <f>Rentabilität!B31</f>
        <v>1000</v>
      </c>
      <c r="D20" s="109">
        <f>Rentabilität!C31</f>
        <v>2000</v>
      </c>
      <c r="E20" s="109">
        <f>Rentabilität!D31</f>
        <v>2000</v>
      </c>
      <c r="F20" s="117"/>
      <c r="G20" s="20"/>
      <c r="H20" s="20"/>
      <c r="I20" s="20"/>
      <c r="J20" s="20"/>
      <c r="K20" s="20"/>
      <c r="L20" s="20"/>
      <c r="M20" s="20"/>
    </row>
    <row r="21" spans="1:13" ht="12.75">
      <c r="A21" s="116" t="str">
        <f>Rentabilität!A32</f>
        <v>- Reparaturen, Instandhaltung</v>
      </c>
      <c r="B21" s="10"/>
      <c r="C21" s="109">
        <f>Rentabilität!B32</f>
        <v>1000</v>
      </c>
      <c r="D21" s="109">
        <f>Rentabilität!C32</f>
        <v>1100</v>
      </c>
      <c r="E21" s="109">
        <f>Rentabilität!D32</f>
        <v>1200</v>
      </c>
      <c r="F21" s="117"/>
      <c r="G21" s="20"/>
      <c r="H21" s="20"/>
      <c r="I21" s="20"/>
      <c r="J21" s="20"/>
      <c r="K21" s="20"/>
      <c r="L21" s="20"/>
      <c r="M21" s="20"/>
    </row>
    <row r="22" spans="1:13" ht="12.75">
      <c r="A22" s="116" t="str">
        <f>Rentabilität!A34</f>
        <v>- Leasing</v>
      </c>
      <c r="B22" s="10"/>
      <c r="C22" s="109" t="str">
        <f>Rentabilität!B34</f>
        <v>--</v>
      </c>
      <c r="D22" s="109">
        <f>Rentabilität!C34</f>
        <v>6500</v>
      </c>
      <c r="E22" s="109">
        <f>Rentabilität!D34</f>
        <v>1200</v>
      </c>
      <c r="F22" s="117"/>
      <c r="G22" s="20"/>
      <c r="H22" s="20"/>
      <c r="I22" s="20"/>
      <c r="J22" s="20"/>
      <c r="K22" s="20"/>
      <c r="L22" s="20"/>
      <c r="M22" s="20"/>
    </row>
    <row r="23" spans="1:13" ht="12.75">
      <c r="A23" s="116" t="str">
        <f>Rentabilität!A35</f>
        <v>- Versicherungen / Beiträge</v>
      </c>
      <c r="B23" s="10"/>
      <c r="C23" s="109">
        <f>Rentabilität!B35</f>
        <v>5300</v>
      </c>
      <c r="D23" s="109">
        <f>Rentabilität!C35</f>
        <v>5300</v>
      </c>
      <c r="E23" s="109">
        <f>Rentabilität!D35</f>
        <v>5300</v>
      </c>
      <c r="F23" s="117"/>
      <c r="G23" s="20"/>
      <c r="H23" s="20"/>
      <c r="I23" s="20"/>
      <c r="J23" s="20"/>
      <c r="K23" s="20"/>
      <c r="L23" s="20"/>
      <c r="M23" s="20"/>
    </row>
    <row r="24" spans="1:13" ht="12.75">
      <c r="A24" s="116" t="str">
        <f>Rentabilität!A36</f>
        <v>- Gründungsnebenkosten</v>
      </c>
      <c r="B24" s="10"/>
      <c r="C24" s="109">
        <f>Rentabilität!B36</f>
        <v>0</v>
      </c>
      <c r="D24" s="222" t="s">
        <v>152</v>
      </c>
      <c r="E24" s="222" t="s">
        <v>152</v>
      </c>
      <c r="F24" s="117"/>
      <c r="G24" s="20"/>
      <c r="H24" s="20"/>
      <c r="I24" s="20"/>
      <c r="J24" s="20"/>
      <c r="K24" s="20"/>
      <c r="L24" s="20"/>
      <c r="M24" s="20"/>
    </row>
    <row r="25" spans="1:13" ht="12.75">
      <c r="A25" s="116" t="str">
        <f>Rentabilität!A37</f>
        <v>- Gewerbesteuer</v>
      </c>
      <c r="B25" s="10"/>
      <c r="C25" s="109">
        <f>Rentabilität!B37</f>
        <v>2000</v>
      </c>
      <c r="D25" s="109">
        <f>Rentabilität!C37</f>
        <v>2300</v>
      </c>
      <c r="E25" s="109">
        <f>Rentabilität!D37</f>
        <v>2600</v>
      </c>
      <c r="F25" s="117"/>
      <c r="G25" s="20"/>
      <c r="H25" s="20"/>
      <c r="I25" s="20"/>
      <c r="J25" s="20"/>
      <c r="K25" s="20"/>
      <c r="L25" s="20"/>
      <c r="M25" s="20"/>
    </row>
    <row r="26" spans="1:13" ht="12.75">
      <c r="A26" s="116" t="str">
        <f>Rentabilität!A38</f>
        <v>- Abschreibungen</v>
      </c>
      <c r="B26" s="10"/>
      <c r="C26" s="109">
        <f>Rentabilität!B38</f>
        <v>15000</v>
      </c>
      <c r="D26" s="109">
        <f>Rentabilität!C38</f>
        <v>15000</v>
      </c>
      <c r="E26" s="109">
        <f>Rentabilität!D38</f>
        <v>15000</v>
      </c>
      <c r="F26" s="117"/>
      <c r="G26" s="20"/>
      <c r="H26" s="20"/>
      <c r="I26" s="20"/>
      <c r="J26" s="20"/>
      <c r="K26" s="20"/>
      <c r="L26" s="20"/>
      <c r="M26" s="20"/>
    </row>
    <row r="27" spans="1:13" ht="12.75">
      <c r="A27" s="116" t="str">
        <f>Rentabilität!A40</f>
        <v>- Kreditzinsen</v>
      </c>
      <c r="B27" s="10"/>
      <c r="C27" s="109">
        <f>Rentabilität!B40</f>
        <v>8300</v>
      </c>
      <c r="D27" s="109">
        <f>Rentabilität!C40</f>
        <v>8300</v>
      </c>
      <c r="E27" s="109">
        <f>Rentabilität!D40</f>
        <v>8300</v>
      </c>
      <c r="F27" s="117"/>
      <c r="G27" s="20"/>
      <c r="H27" s="20"/>
      <c r="I27" s="20"/>
      <c r="J27" s="20"/>
      <c r="K27" s="20"/>
      <c r="L27" s="20"/>
      <c r="M27" s="20"/>
    </row>
    <row r="28" spans="1:13" ht="12.75">
      <c r="A28" s="119" t="str">
        <f>Rentabilität!A41</f>
        <v>- sonstige Kosten</v>
      </c>
      <c r="B28" s="10"/>
      <c r="C28" s="109">
        <f>Rentabilität!B41</f>
        <v>1000</v>
      </c>
      <c r="D28" s="109">
        <f>Rentabilität!C41</f>
        <v>500</v>
      </c>
      <c r="E28" s="109">
        <f>Rentabilität!D41</f>
        <v>500</v>
      </c>
      <c r="F28" s="114"/>
      <c r="G28" s="20"/>
      <c r="H28" s="20"/>
      <c r="I28" s="20"/>
      <c r="J28" s="20"/>
      <c r="K28" s="20"/>
      <c r="L28" s="20"/>
      <c r="M28" s="20"/>
    </row>
    <row r="29" spans="1:13" ht="12.75">
      <c r="A29" s="239" t="str">
        <f>Rentabilität!A42</f>
        <v>Aufwand insgesamt</v>
      </c>
      <c r="B29" s="240"/>
      <c r="C29" s="240">
        <f>SUM(C13:C28)</f>
        <v>160100</v>
      </c>
      <c r="D29" s="240">
        <f>SUM(D13:D28)</f>
        <v>169100</v>
      </c>
      <c r="E29" s="240">
        <f>SUM(E13:E28)</f>
        <v>166842</v>
      </c>
      <c r="F29" s="241"/>
      <c r="G29" s="20"/>
      <c r="H29" s="20"/>
      <c r="I29" s="20"/>
      <c r="J29" s="20"/>
      <c r="K29" s="20"/>
      <c r="L29" s="20"/>
      <c r="M29" s="20"/>
    </row>
    <row r="30" spans="1:13" ht="12.75">
      <c r="A30" s="235" t="str">
        <f>Rentabilität!A43</f>
        <v>Unternehmensergebnis</v>
      </c>
      <c r="B30" s="235"/>
      <c r="C30" s="242">
        <f>C12-C29</f>
        <v>47900</v>
      </c>
      <c r="D30" s="242">
        <f>D12-D29</f>
        <v>49300</v>
      </c>
      <c r="E30" s="242">
        <f>E12-E29</f>
        <v>62478</v>
      </c>
      <c r="F30" s="235"/>
      <c r="G30" s="20"/>
      <c r="H30" s="20"/>
      <c r="I30" s="20"/>
      <c r="J30" s="20"/>
      <c r="K30" s="20"/>
      <c r="L30" s="20"/>
      <c r="M30" s="20"/>
    </row>
    <row r="31" spans="1:13" ht="25.5" customHeight="1">
      <c r="A31" s="308" t="s">
        <v>154</v>
      </c>
      <c r="B31" s="308"/>
      <c r="C31" s="308"/>
      <c r="D31" s="308"/>
      <c r="E31" s="308"/>
      <c r="F31" s="308"/>
      <c r="G31" s="20"/>
      <c r="H31" s="20"/>
      <c r="I31" s="20"/>
      <c r="J31" s="20"/>
      <c r="K31" s="20"/>
      <c r="L31" s="20"/>
      <c r="M31" s="20"/>
    </row>
    <row r="32" spans="1:13" ht="43.5" customHeight="1">
      <c r="A32" s="20"/>
      <c r="B32" s="20"/>
      <c r="C32" s="20"/>
      <c r="D32" s="20"/>
      <c r="E32" s="20"/>
      <c r="F32" s="20"/>
      <c r="G32" s="20"/>
      <c r="H32" s="20"/>
      <c r="I32" s="20"/>
      <c r="J32" s="20"/>
      <c r="K32" s="20"/>
      <c r="L32" s="20"/>
      <c r="M32" s="20"/>
    </row>
    <row r="33" spans="1:13" ht="12.75">
      <c r="A33" s="235" t="s">
        <v>69</v>
      </c>
      <c r="B33" s="235"/>
      <c r="C33" s="243" t="s">
        <v>41</v>
      </c>
      <c r="D33" s="235"/>
      <c r="E33" s="235"/>
      <c r="F33" s="235"/>
      <c r="G33" s="20"/>
      <c r="H33" s="20"/>
      <c r="I33" s="20"/>
      <c r="J33" s="20"/>
      <c r="K33" s="20"/>
      <c r="L33" s="20"/>
      <c r="M33" s="20"/>
    </row>
    <row r="34" spans="1:13" ht="12.75">
      <c r="A34" s="12" t="s">
        <v>131</v>
      </c>
      <c r="B34" s="10"/>
      <c r="C34" s="120">
        <f>'Kapitalbedarf und Finanzierung'!C7</f>
        <v>16500</v>
      </c>
      <c r="D34" s="309"/>
      <c r="E34" s="310"/>
      <c r="F34" s="311"/>
      <c r="G34" s="20"/>
      <c r="H34" s="20"/>
      <c r="I34" s="20"/>
      <c r="J34" s="20"/>
      <c r="K34" s="20"/>
      <c r="L34" s="20"/>
      <c r="M34" s="20"/>
    </row>
    <row r="35" spans="1:13" ht="12.75" customHeight="1">
      <c r="A35" s="13" t="s">
        <v>72</v>
      </c>
      <c r="B35" s="10"/>
      <c r="C35" s="121">
        <f>'Kapitalbedarf und Finanzierung'!C11</f>
        <v>88000</v>
      </c>
      <c r="D35" s="300" t="s">
        <v>221</v>
      </c>
      <c r="E35" s="301"/>
      <c r="F35" s="302"/>
      <c r="G35" s="20"/>
      <c r="H35" s="20"/>
      <c r="I35" s="20"/>
      <c r="J35" s="20"/>
      <c r="K35" s="20"/>
      <c r="L35" s="20"/>
      <c r="M35" s="20"/>
    </row>
    <row r="36" spans="1:13" ht="12.75">
      <c r="A36" s="13" t="s">
        <v>137</v>
      </c>
      <c r="B36" s="10"/>
      <c r="C36" s="121">
        <f>'Kapitalbedarf und Finanzierung'!C16</f>
        <v>10000</v>
      </c>
      <c r="D36" s="291"/>
      <c r="E36" s="292"/>
      <c r="F36" s="293"/>
      <c r="G36" s="20"/>
      <c r="H36" s="20"/>
      <c r="I36" s="20"/>
      <c r="J36" s="20"/>
      <c r="K36" s="20"/>
      <c r="L36" s="20"/>
      <c r="M36" s="20"/>
    </row>
    <row r="37" spans="1:13" ht="12.75">
      <c r="A37" s="13" t="s">
        <v>23</v>
      </c>
      <c r="B37" s="10"/>
      <c r="C37" s="121">
        <f>'Kapitalbedarf und Finanzierung'!C19</f>
        <v>0</v>
      </c>
      <c r="D37" s="291"/>
      <c r="E37" s="292"/>
      <c r="F37" s="293"/>
      <c r="G37" s="20"/>
      <c r="H37" s="20"/>
      <c r="I37" s="20"/>
      <c r="J37" s="20"/>
      <c r="K37" s="20"/>
      <c r="L37" s="20"/>
      <c r="M37" s="20"/>
    </row>
    <row r="38" spans="1:13" ht="12.75">
      <c r="A38" s="13" t="s">
        <v>25</v>
      </c>
      <c r="B38" s="10"/>
      <c r="C38" s="121">
        <f>'Kapitalbedarf und Finanzierung'!C22</f>
        <v>12000</v>
      </c>
      <c r="D38" s="291"/>
      <c r="E38" s="292"/>
      <c r="F38" s="293"/>
      <c r="G38" s="20"/>
      <c r="H38" s="20"/>
      <c r="I38" s="20"/>
      <c r="J38" s="20"/>
      <c r="K38" s="20"/>
      <c r="L38" s="20"/>
      <c r="M38" s="20"/>
    </row>
    <row r="39" spans="1:13" ht="12.75">
      <c r="A39" s="14" t="s">
        <v>85</v>
      </c>
      <c r="B39" s="10"/>
      <c r="C39" s="122">
        <f>'Kapitalbedarf und Finanzierung'!C25</f>
        <v>3500</v>
      </c>
      <c r="D39" s="303"/>
      <c r="E39" s="304"/>
      <c r="F39" s="305"/>
      <c r="G39" s="20"/>
      <c r="H39" s="20"/>
      <c r="I39" s="20"/>
      <c r="J39" s="20"/>
      <c r="K39" s="20"/>
      <c r="L39" s="20"/>
      <c r="M39" s="20"/>
    </row>
    <row r="40" spans="1:13" ht="12.75">
      <c r="A40" s="15" t="s">
        <v>40</v>
      </c>
      <c r="B40" s="16"/>
      <c r="C40" s="16">
        <f>SUM(C34:C39)</f>
        <v>130000</v>
      </c>
      <c r="D40" s="297"/>
      <c r="E40" s="298"/>
      <c r="F40" s="299"/>
      <c r="G40" s="20"/>
      <c r="H40" s="20"/>
      <c r="I40" s="20"/>
      <c r="J40" s="20"/>
      <c r="K40" s="20"/>
      <c r="L40" s="20"/>
      <c r="M40" s="20"/>
    </row>
    <row r="41" spans="1:13" ht="12.75">
      <c r="A41" s="12" t="s">
        <v>73</v>
      </c>
      <c r="B41" s="10"/>
      <c r="C41" s="120">
        <f>'Kapitalbedarf und Finanzierung'!C30</f>
        <v>3000</v>
      </c>
      <c r="D41" s="291"/>
      <c r="E41" s="292"/>
      <c r="F41" s="293"/>
      <c r="G41" s="20"/>
      <c r="H41" s="20"/>
      <c r="I41" s="20"/>
      <c r="J41" s="20"/>
      <c r="K41" s="20"/>
      <c r="L41" s="20"/>
      <c r="M41" s="20"/>
    </row>
    <row r="42" spans="1:13" ht="12.75">
      <c r="A42" s="13" t="s">
        <v>74</v>
      </c>
      <c r="B42" s="10"/>
      <c r="C42" s="121">
        <f>'Kapitalbedarf und Finanzierung'!C35</f>
        <v>200</v>
      </c>
      <c r="D42" s="291"/>
      <c r="E42" s="292"/>
      <c r="F42" s="293"/>
      <c r="G42" s="20"/>
      <c r="H42" s="20"/>
      <c r="I42" s="20"/>
      <c r="J42" s="20"/>
      <c r="K42" s="20"/>
      <c r="L42" s="20"/>
      <c r="M42" s="20"/>
    </row>
    <row r="43" spans="1:13" ht="12.75">
      <c r="A43" s="13" t="s">
        <v>45</v>
      </c>
      <c r="B43" s="10"/>
      <c r="C43" s="121">
        <f>'Kapitalbedarf und Finanzierung'!C42</f>
        <v>0</v>
      </c>
      <c r="D43" s="291"/>
      <c r="E43" s="292"/>
      <c r="F43" s="293"/>
      <c r="G43" s="20"/>
      <c r="H43" s="20"/>
      <c r="I43" s="20"/>
      <c r="J43" s="20"/>
      <c r="K43" s="20"/>
      <c r="L43" s="20"/>
      <c r="M43" s="20"/>
    </row>
    <row r="44" spans="1:13" ht="12.75">
      <c r="A44" s="14" t="s">
        <v>76</v>
      </c>
      <c r="B44" s="10"/>
      <c r="C44" s="122">
        <f>'Kapitalbedarf und Finanzierung'!C46</f>
        <v>6800</v>
      </c>
      <c r="D44" s="291"/>
      <c r="E44" s="292"/>
      <c r="F44" s="293"/>
      <c r="G44" s="20"/>
      <c r="H44" s="20"/>
      <c r="I44" s="20"/>
      <c r="J44" s="20"/>
      <c r="K44" s="20"/>
      <c r="L44" s="20"/>
      <c r="M44" s="20"/>
    </row>
    <row r="45" spans="1:13" ht="12.75">
      <c r="A45" s="15" t="s">
        <v>151</v>
      </c>
      <c r="B45" s="16"/>
      <c r="C45" s="16">
        <f>SUM(C41:C44)</f>
        <v>10000</v>
      </c>
      <c r="D45" s="297"/>
      <c r="E45" s="298"/>
      <c r="F45" s="299"/>
      <c r="G45" s="20"/>
      <c r="H45" s="20"/>
      <c r="I45" s="20"/>
      <c r="J45" s="20"/>
      <c r="K45" s="20"/>
      <c r="L45" s="20"/>
      <c r="M45" s="20"/>
    </row>
    <row r="46" spans="1:13" ht="12.75">
      <c r="A46" s="211" t="s">
        <v>50</v>
      </c>
      <c r="B46" s="10"/>
      <c r="C46" s="121">
        <f>'Kapitalbedarf und Finanzierung'!C56</f>
        <v>20000</v>
      </c>
      <c r="D46" s="291"/>
      <c r="E46" s="292"/>
      <c r="F46" s="293"/>
      <c r="G46" s="20"/>
      <c r="H46" s="20"/>
      <c r="I46" s="20"/>
      <c r="J46" s="20"/>
      <c r="K46" s="20"/>
      <c r="L46" s="20"/>
      <c r="M46" s="20"/>
    </row>
    <row r="47" spans="1:13" ht="12.75">
      <c r="A47" s="212" t="s">
        <v>0</v>
      </c>
      <c r="B47" s="7"/>
      <c r="C47" s="123">
        <f>'Kapitalbedarf und Finanzierung'!C59</f>
        <v>0</v>
      </c>
      <c r="D47" s="291"/>
      <c r="E47" s="292"/>
      <c r="F47" s="293"/>
      <c r="G47" s="20"/>
      <c r="H47" s="20"/>
      <c r="I47" s="20"/>
      <c r="J47" s="20"/>
      <c r="K47" s="20"/>
      <c r="L47" s="20"/>
      <c r="M47" s="20"/>
    </row>
    <row r="48" spans="1:13" ht="12.75">
      <c r="A48" s="235" t="s">
        <v>42</v>
      </c>
      <c r="B48" s="235"/>
      <c r="C48" s="242">
        <f>C40+C45+C46+C47</f>
        <v>160000</v>
      </c>
      <c r="D48" s="235"/>
      <c r="E48" s="235"/>
      <c r="F48" s="235"/>
      <c r="G48" s="20"/>
      <c r="H48" s="20"/>
      <c r="I48" s="20"/>
      <c r="J48" s="20"/>
      <c r="K48" s="20"/>
      <c r="L48" s="20"/>
      <c r="M48" s="20"/>
    </row>
    <row r="49" spans="1:13" ht="54" customHeight="1">
      <c r="A49" s="17"/>
      <c r="B49" s="10"/>
      <c r="C49" s="18"/>
      <c r="D49" s="216"/>
      <c r="E49" s="216"/>
      <c r="F49" s="20"/>
      <c r="G49" s="20"/>
      <c r="H49" s="20"/>
      <c r="I49" s="20"/>
      <c r="J49" s="20"/>
      <c r="K49" s="20"/>
      <c r="L49" s="20"/>
      <c r="M49" s="20"/>
    </row>
    <row r="50" spans="1:13" ht="12.75">
      <c r="A50" s="235" t="s">
        <v>143</v>
      </c>
      <c r="B50" s="235"/>
      <c r="C50" s="235"/>
      <c r="D50" s="235"/>
      <c r="E50" s="235"/>
      <c r="F50" s="235"/>
      <c r="G50" s="20"/>
      <c r="H50" s="20"/>
      <c r="I50" s="20"/>
      <c r="J50" s="20"/>
      <c r="K50" s="20"/>
      <c r="L50" s="20"/>
      <c r="M50" s="20"/>
    </row>
    <row r="51" spans="1:13" ht="12.75">
      <c r="A51" s="12" t="str">
        <f>'Kapitalbedarf und Finanzierung'!B65</f>
        <v>Eigenmittel</v>
      </c>
      <c r="B51" s="10"/>
      <c r="C51" s="120">
        <f>'Kapitalbedarf und Finanzierung'!C65</f>
        <v>54000</v>
      </c>
      <c r="D51" s="291">
        <f>IF('Kapitalbedarf und Finanzierung'!D65="","",'Kapitalbedarf und Finanzierung'!D65)</f>
      </c>
      <c r="E51" s="292"/>
      <c r="F51" s="293"/>
      <c r="G51" s="20"/>
      <c r="H51" s="20"/>
      <c r="I51" s="20"/>
      <c r="J51" s="20"/>
      <c r="K51" s="20"/>
      <c r="L51" s="20"/>
      <c r="M51" s="20"/>
    </row>
    <row r="52" spans="1:13" ht="12.75" customHeight="1">
      <c r="A52" s="13" t="str">
        <f>'Kapitalbedarf und Finanzierung'!B66</f>
        <v>Sachwerte/Eigenleistungen</v>
      </c>
      <c r="B52" s="10"/>
      <c r="C52" s="121">
        <f>'Kapitalbedarf und Finanzierung'!C66</f>
        <v>0</v>
      </c>
      <c r="D52" s="291" t="str">
        <f>IF('Kapitalbedarf und Finanzierung'!D66="","",'Kapitalbedarf und Finanzierung'!D66)</f>
        <v>Bitte Bezeichnung und Schätzwerte angeben.</v>
      </c>
      <c r="E52" s="292"/>
      <c r="F52" s="293"/>
      <c r="G52" s="20"/>
      <c r="H52" s="20"/>
      <c r="I52" s="20"/>
      <c r="J52" s="20"/>
      <c r="K52" s="20"/>
      <c r="L52" s="20"/>
      <c r="M52" s="20"/>
    </row>
    <row r="53" spans="1:13" ht="12.75" customHeight="1">
      <c r="A53" s="14" t="str">
        <f>'Kapitalbedarf und Finanzierung'!B67</f>
        <v>sonstiges</v>
      </c>
      <c r="B53" s="10"/>
      <c r="C53" s="122">
        <f>'Kapitalbedarf und Finanzierung'!C67</f>
        <v>0</v>
      </c>
      <c r="D53" s="291" t="str">
        <f>IF('Kapitalbedarf und Finanzierung'!D67="","",'Kapitalbedarf und Finanzierung'!D67)</f>
        <v>z.B. Beteiligungskapital</v>
      </c>
      <c r="E53" s="292"/>
      <c r="F53" s="293"/>
      <c r="G53" s="20"/>
      <c r="H53" s="20"/>
      <c r="I53" s="20"/>
      <c r="J53" s="20"/>
      <c r="K53" s="20"/>
      <c r="L53" s="20"/>
      <c r="M53" s="20"/>
    </row>
    <row r="54" spans="1:13" ht="12.75">
      <c r="A54" s="239" t="str">
        <f>'Kapitalbedarf und Finanzierung'!B68</f>
        <v>Summe Eigenkapital</v>
      </c>
      <c r="B54" s="240"/>
      <c r="C54" s="240">
        <f>'Kapitalbedarf und Finanzierung'!C68</f>
        <v>54000</v>
      </c>
      <c r="D54" s="240"/>
      <c r="E54" s="240"/>
      <c r="F54" s="241"/>
      <c r="G54" s="20"/>
      <c r="H54" s="20"/>
      <c r="I54" s="20"/>
      <c r="J54" s="20"/>
      <c r="K54" s="20"/>
      <c r="L54" s="20"/>
      <c r="M54" s="20"/>
    </row>
    <row r="55" spans="1:13" ht="21" customHeight="1">
      <c r="A55" s="12" t="str">
        <f>'Kapitalbedarf und Finanzierung'!B69</f>
        <v>Förderdarlehen</v>
      </c>
      <c r="B55" s="10"/>
      <c r="C55" s="120">
        <f>'Kapitalbedarf und Finanzierung'!C69</f>
        <v>0</v>
      </c>
      <c r="D55" s="294" t="str">
        <f>IF('Kapitalbedarf und Finanzierung'!D69="","",'Kapitalbedarf und Finanzierung'!D69)</f>
        <v>insbesondere die KfW-Gründerkredite</v>
      </c>
      <c r="E55" s="295"/>
      <c r="F55" s="296"/>
      <c r="G55" s="20"/>
      <c r="H55" s="20"/>
      <c r="I55" s="20"/>
      <c r="J55" s="20"/>
      <c r="K55" s="20"/>
      <c r="L55" s="20"/>
      <c r="M55" s="20"/>
    </row>
    <row r="56" spans="1:13" ht="12.75">
      <c r="A56" s="13" t="str">
        <f>'Kapitalbedarf und Finanzierung'!B70</f>
        <v>Hausbankdarlehen</v>
      </c>
      <c r="B56" s="10"/>
      <c r="C56" s="121">
        <f>'Kapitalbedarf und Finanzierung'!C70</f>
        <v>86000</v>
      </c>
      <c r="D56" s="291">
        <f>IF('Kapitalbedarf und Finanzierung'!D70="","",'Kapitalbedarf und Finanzierung'!D70)</f>
      </c>
      <c r="E56" s="292"/>
      <c r="F56" s="293"/>
      <c r="G56" s="20"/>
      <c r="H56" s="20"/>
      <c r="I56" s="20"/>
      <c r="J56" s="20"/>
      <c r="K56" s="20"/>
      <c r="L56" s="20"/>
      <c r="M56" s="20"/>
    </row>
    <row r="57" spans="1:13" ht="12.75">
      <c r="A57" s="13" t="str">
        <f>'Kapitalbedarf und Finanzierung'!B71</f>
        <v>Kontokorrrentkredit der Hausbank</v>
      </c>
      <c r="B57" s="10"/>
      <c r="C57" s="121">
        <f>'Kapitalbedarf und Finanzierung'!C71</f>
        <v>20000</v>
      </c>
      <c r="D57" s="291">
        <f>IF('Kapitalbedarf und Finanzierung'!D71="","",'Kapitalbedarf und Finanzierung'!D71)</f>
      </c>
      <c r="E57" s="292"/>
      <c r="F57" s="293"/>
      <c r="G57" s="20"/>
      <c r="H57" s="20"/>
      <c r="I57" s="20"/>
      <c r="J57" s="20"/>
      <c r="K57" s="20"/>
      <c r="L57" s="20"/>
      <c r="M57" s="20"/>
    </row>
    <row r="58" spans="1:13" ht="12.75">
      <c r="A58" s="13" t="str">
        <f>'Kapitalbedarf und Finanzierung'!B72</f>
        <v>Private Darlehen</v>
      </c>
      <c r="B58" s="10"/>
      <c r="C58" s="121">
        <f>'Kapitalbedarf und Finanzierung'!C72</f>
        <v>0</v>
      </c>
      <c r="D58" s="291">
        <f>IF('Kapitalbedarf und Finanzierung'!D72="","",'Kapitalbedarf und Finanzierung'!D72)</f>
      </c>
      <c r="E58" s="292"/>
      <c r="F58" s="293"/>
      <c r="G58" s="20"/>
      <c r="H58" s="20"/>
      <c r="I58" s="20"/>
      <c r="J58" s="20"/>
      <c r="K58" s="20"/>
      <c r="L58" s="20"/>
      <c r="M58" s="20"/>
    </row>
    <row r="59" spans="1:13" ht="12.75">
      <c r="A59" s="13" t="str">
        <f>'Kapitalbedarf und Finanzierung'!B73</f>
        <v>sonstige Finanzierungsmittel</v>
      </c>
      <c r="B59" s="10"/>
      <c r="C59" s="121">
        <f>'Kapitalbedarf und Finanzierung'!C73</f>
        <v>0</v>
      </c>
      <c r="D59" s="291">
        <f>IF('Kapitalbedarf und Finanzierung'!D73="","",'Kapitalbedarf und Finanzierung'!D73)</f>
      </c>
      <c r="E59" s="292"/>
      <c r="F59" s="293"/>
      <c r="G59" s="20"/>
      <c r="H59" s="20"/>
      <c r="I59" s="20"/>
      <c r="J59" s="20"/>
      <c r="K59" s="20"/>
      <c r="L59" s="20"/>
      <c r="M59" s="20"/>
    </row>
    <row r="60" spans="1:13" ht="12.75">
      <c r="A60" s="239" t="str">
        <f>'Kapitalbedarf und Finanzierung'!B74</f>
        <v>Summe Fremdkapital</v>
      </c>
      <c r="B60" s="240"/>
      <c r="C60" s="240">
        <f>'Kapitalbedarf und Finanzierung'!C74</f>
        <v>106000</v>
      </c>
      <c r="D60" s="240"/>
      <c r="E60" s="240"/>
      <c r="F60" s="241"/>
      <c r="G60" s="20"/>
      <c r="H60" s="20"/>
      <c r="I60" s="20"/>
      <c r="J60" s="20"/>
      <c r="K60" s="20"/>
      <c r="L60" s="20"/>
      <c r="M60" s="20"/>
    </row>
    <row r="61" spans="1:13" ht="12.75">
      <c r="A61" s="235" t="str">
        <f>'Kapitalbedarf und Finanzierung'!B75</f>
        <v>Gesamtkapital</v>
      </c>
      <c r="B61" s="235"/>
      <c r="C61" s="242">
        <f>'Kapitalbedarf und Finanzierung'!C75</f>
        <v>160000</v>
      </c>
      <c r="D61" s="235"/>
      <c r="E61" s="235"/>
      <c r="F61" s="235"/>
      <c r="G61" s="20"/>
      <c r="H61" s="20"/>
      <c r="I61" s="20"/>
      <c r="J61" s="20"/>
      <c r="K61" s="20"/>
      <c r="L61" s="20"/>
      <c r="M61" s="20"/>
    </row>
    <row r="62" spans="1:13" ht="12.75">
      <c r="A62" s="239" t="str">
        <f>'Kapitalbedarf und Finanzierung'!B76</f>
        <v>Avalkredite (Bürgschaften/Garantien)</v>
      </c>
      <c r="B62" s="240"/>
      <c r="C62" s="240">
        <f>'Kapitalbedarf und Finanzierung'!C76</f>
        <v>0</v>
      </c>
      <c r="D62" s="240"/>
      <c r="E62" s="240"/>
      <c r="F62" s="241"/>
      <c r="G62" s="20"/>
      <c r="H62" s="20"/>
      <c r="I62" s="20"/>
      <c r="J62" s="20"/>
      <c r="K62" s="20"/>
      <c r="L62" s="20"/>
      <c r="M62" s="20"/>
    </row>
    <row r="63" spans="1:13" ht="12.75">
      <c r="A63" s="235" t="str">
        <f>'Kapitalbedarf und Finanzierung'!B77</f>
        <v>Gesamtkapital und Avalkredite</v>
      </c>
      <c r="B63" s="235"/>
      <c r="C63" s="242">
        <f>'Kapitalbedarf und Finanzierung'!C77</f>
        <v>160000</v>
      </c>
      <c r="D63" s="235"/>
      <c r="E63" s="235"/>
      <c r="F63" s="235"/>
      <c r="G63" s="20"/>
      <c r="H63" s="20"/>
      <c r="I63" s="20"/>
      <c r="J63" s="20"/>
      <c r="K63" s="20"/>
      <c r="L63" s="20"/>
      <c r="M63" s="20"/>
    </row>
    <row r="64" spans="4:6" s="20" customFormat="1" ht="12.75">
      <c r="D64" s="287"/>
      <c r="E64" s="287"/>
      <c r="F64" s="287"/>
    </row>
    <row r="65" spans="1:13" ht="12.75">
      <c r="A65" s="27" t="str">
        <f>'Kapitalbedarf und Finanzierung'!B79</f>
        <v>Finanzierungslücke/-reserve</v>
      </c>
      <c r="B65" s="28"/>
      <c r="C65" s="28">
        <f>'Kapitalbedarf und Finanzierung'!C79</f>
        <v>0</v>
      </c>
      <c r="D65" s="288"/>
      <c r="E65" s="289"/>
      <c r="F65" s="290"/>
      <c r="G65" s="20"/>
      <c r="H65" s="20"/>
      <c r="I65" s="20"/>
      <c r="J65" s="20"/>
      <c r="K65" s="20"/>
      <c r="L65" s="20"/>
      <c r="M65" s="20"/>
    </row>
    <row r="66" spans="1:13" ht="12.75">
      <c r="A66" s="20"/>
      <c r="B66" s="20"/>
      <c r="C66" s="20"/>
      <c r="D66" s="20"/>
      <c r="E66" s="20"/>
      <c r="F66" s="20"/>
      <c r="G66" s="20"/>
      <c r="H66" s="20"/>
      <c r="I66" s="20"/>
      <c r="J66" s="20"/>
      <c r="K66" s="20"/>
      <c r="L66" s="20"/>
      <c r="M66" s="20"/>
    </row>
    <row r="67" spans="1:13" ht="12.75">
      <c r="A67" s="20"/>
      <c r="B67" s="20"/>
      <c r="C67" s="20"/>
      <c r="D67" s="20"/>
      <c r="E67" s="20"/>
      <c r="F67" s="20"/>
      <c r="G67" s="20"/>
      <c r="H67" s="20"/>
      <c r="I67" s="20"/>
      <c r="J67" s="20"/>
      <c r="K67" s="20"/>
      <c r="L67" s="20"/>
      <c r="M67" s="20"/>
    </row>
    <row r="68" spans="1:13" ht="12.75">
      <c r="A68" s="20"/>
      <c r="B68" s="20"/>
      <c r="C68" s="20"/>
      <c r="D68" s="20"/>
      <c r="E68" s="20"/>
      <c r="F68" s="20"/>
      <c r="G68" s="20"/>
      <c r="H68" s="20"/>
      <c r="I68" s="20"/>
      <c r="J68" s="20"/>
      <c r="K68" s="20"/>
      <c r="L68" s="20"/>
      <c r="M68" s="20"/>
    </row>
    <row r="69" spans="1:13" ht="12.75">
      <c r="A69" s="20"/>
      <c r="B69" s="20"/>
      <c r="C69" s="20"/>
      <c r="D69" s="20"/>
      <c r="E69" s="20"/>
      <c r="F69" s="20"/>
      <c r="G69" s="20"/>
      <c r="H69" s="20"/>
      <c r="I69" s="20"/>
      <c r="J69" s="20"/>
      <c r="K69" s="20"/>
      <c r="L69" s="20"/>
      <c r="M69" s="20"/>
    </row>
    <row r="70" spans="1:13" ht="12.75">
      <c r="A70" s="20"/>
      <c r="B70" s="20"/>
      <c r="C70" s="20"/>
      <c r="D70" s="20"/>
      <c r="E70" s="20"/>
      <c r="F70" s="20"/>
      <c r="G70" s="20"/>
      <c r="H70" s="20"/>
      <c r="I70" s="20"/>
      <c r="J70" s="20"/>
      <c r="K70" s="20"/>
      <c r="L70" s="20"/>
      <c r="M70" s="20"/>
    </row>
    <row r="71" spans="1:13" ht="12.75">
      <c r="A71" s="20"/>
      <c r="B71" s="20"/>
      <c r="C71" s="20"/>
      <c r="D71" s="20"/>
      <c r="E71" s="20"/>
      <c r="F71" s="20"/>
      <c r="G71" s="20"/>
      <c r="H71" s="20"/>
      <c r="I71" s="20"/>
      <c r="J71" s="20"/>
      <c r="K71" s="20"/>
      <c r="L71" s="20"/>
      <c r="M71" s="20"/>
    </row>
    <row r="72" spans="1:13" ht="12.75">
      <c r="A72" s="20"/>
      <c r="B72" s="20"/>
      <c r="C72" s="20"/>
      <c r="D72" s="20"/>
      <c r="E72" s="20"/>
      <c r="F72" s="20"/>
      <c r="G72" s="20"/>
      <c r="H72" s="20"/>
      <c r="I72" s="20"/>
      <c r="J72" s="20"/>
      <c r="K72" s="20"/>
      <c r="L72" s="20"/>
      <c r="M72" s="20"/>
    </row>
    <row r="73" spans="1:13" ht="12.75">
      <c r="A73" s="20"/>
      <c r="B73" s="20"/>
      <c r="C73" s="20"/>
      <c r="D73" s="20"/>
      <c r="E73" s="20"/>
      <c r="F73" s="20"/>
      <c r="G73" s="20"/>
      <c r="H73" s="20"/>
      <c r="I73" s="20"/>
      <c r="J73" s="20"/>
      <c r="K73" s="20"/>
      <c r="L73" s="20"/>
      <c r="M73" s="20"/>
    </row>
    <row r="74" spans="1:13" ht="12.75">
      <c r="A74" s="20"/>
      <c r="B74" s="20"/>
      <c r="C74" s="20"/>
      <c r="D74" s="20"/>
      <c r="E74" s="20"/>
      <c r="F74" s="20"/>
      <c r="G74" s="20"/>
      <c r="H74" s="20"/>
      <c r="I74" s="20"/>
      <c r="J74" s="20"/>
      <c r="K74" s="20"/>
      <c r="L74" s="20"/>
      <c r="M74" s="20"/>
    </row>
    <row r="75" spans="1:13" ht="12.75">
      <c r="A75" s="20"/>
      <c r="B75" s="20"/>
      <c r="C75" s="20"/>
      <c r="D75" s="20"/>
      <c r="E75" s="20"/>
      <c r="F75" s="20"/>
      <c r="G75" s="20"/>
      <c r="H75" s="20"/>
      <c r="I75" s="20"/>
      <c r="J75" s="20"/>
      <c r="K75" s="20"/>
      <c r="L75" s="20"/>
      <c r="M75" s="20"/>
    </row>
    <row r="76" spans="1:13" ht="12.75">
      <c r="A76" s="20"/>
      <c r="B76" s="20"/>
      <c r="C76" s="20"/>
      <c r="D76" s="20"/>
      <c r="E76" s="20"/>
      <c r="F76" s="20"/>
      <c r="G76" s="20"/>
      <c r="H76" s="20"/>
      <c r="I76" s="20"/>
      <c r="J76" s="20"/>
      <c r="K76" s="20"/>
      <c r="L76" s="20"/>
      <c r="M76" s="20"/>
    </row>
    <row r="77" spans="1:13" ht="12.75">
      <c r="A77" s="20"/>
      <c r="B77" s="20"/>
      <c r="C77" s="20"/>
      <c r="D77" s="20"/>
      <c r="E77" s="20"/>
      <c r="F77" s="20"/>
      <c r="G77" s="20"/>
      <c r="H77" s="20"/>
      <c r="I77" s="20"/>
      <c r="J77" s="20"/>
      <c r="K77" s="20"/>
      <c r="L77" s="20"/>
      <c r="M77" s="20"/>
    </row>
    <row r="78" spans="1:13" ht="12.75">
      <c r="A78" s="20"/>
      <c r="B78" s="20"/>
      <c r="C78" s="20"/>
      <c r="D78" s="20"/>
      <c r="E78" s="20"/>
      <c r="F78" s="20"/>
      <c r="G78" s="20"/>
      <c r="H78" s="20"/>
      <c r="I78" s="20"/>
      <c r="J78" s="20"/>
      <c r="K78" s="20"/>
      <c r="L78" s="20"/>
      <c r="M78" s="20"/>
    </row>
    <row r="79" spans="1:13" ht="12.75">
      <c r="A79" s="20"/>
      <c r="B79" s="20"/>
      <c r="C79" s="20"/>
      <c r="D79" s="20"/>
      <c r="E79" s="20"/>
      <c r="F79" s="20"/>
      <c r="G79" s="20"/>
      <c r="H79" s="20"/>
      <c r="I79" s="20"/>
      <c r="J79" s="20"/>
      <c r="K79" s="20"/>
      <c r="L79" s="20"/>
      <c r="M79" s="20"/>
    </row>
    <row r="80" spans="1:13" ht="12.75">
      <c r="A80" s="20"/>
      <c r="B80" s="20"/>
      <c r="C80" s="20"/>
      <c r="D80" s="20"/>
      <c r="E80" s="20"/>
      <c r="F80" s="20"/>
      <c r="G80" s="20"/>
      <c r="H80" s="20"/>
      <c r="I80" s="20"/>
      <c r="J80" s="20"/>
      <c r="K80" s="20"/>
      <c r="L80" s="20"/>
      <c r="M80" s="20"/>
    </row>
    <row r="81" spans="1:13" ht="12.75">
      <c r="A81" s="20"/>
      <c r="B81" s="20"/>
      <c r="C81" s="20"/>
      <c r="D81" s="20"/>
      <c r="E81" s="20"/>
      <c r="F81" s="20"/>
      <c r="G81" s="20"/>
      <c r="H81" s="20"/>
      <c r="I81" s="20"/>
      <c r="J81" s="20"/>
      <c r="K81" s="20"/>
      <c r="L81" s="20"/>
      <c r="M81" s="20"/>
    </row>
    <row r="82" spans="1:13" ht="12.75">
      <c r="A82" s="20"/>
      <c r="B82" s="20"/>
      <c r="C82" s="20"/>
      <c r="D82" s="20"/>
      <c r="E82" s="20"/>
      <c r="F82" s="20"/>
      <c r="G82" s="20"/>
      <c r="H82" s="20"/>
      <c r="I82" s="20"/>
      <c r="J82" s="20"/>
      <c r="K82" s="20"/>
      <c r="L82" s="20"/>
      <c r="M82" s="20"/>
    </row>
    <row r="83" spans="1:13" ht="12.75">
      <c r="A83" s="20"/>
      <c r="B83" s="20"/>
      <c r="C83" s="20"/>
      <c r="D83" s="20"/>
      <c r="E83" s="20"/>
      <c r="F83" s="20"/>
      <c r="G83" s="20"/>
      <c r="H83" s="20"/>
      <c r="I83" s="20"/>
      <c r="J83" s="20"/>
      <c r="K83" s="20"/>
      <c r="L83" s="20"/>
      <c r="M83" s="20"/>
    </row>
    <row r="84" spans="1:13" ht="12.75">
      <c r="A84" s="20"/>
      <c r="B84" s="20"/>
      <c r="C84" s="20"/>
      <c r="D84" s="20"/>
      <c r="E84" s="20"/>
      <c r="F84" s="20"/>
      <c r="G84" s="20"/>
      <c r="H84" s="20"/>
      <c r="I84" s="20"/>
      <c r="J84" s="20"/>
      <c r="K84" s="20"/>
      <c r="L84" s="20"/>
      <c r="M84" s="20"/>
    </row>
    <row r="85" spans="1:13" ht="12.75">
      <c r="A85" s="20"/>
      <c r="B85" s="20"/>
      <c r="C85" s="20"/>
      <c r="D85" s="20"/>
      <c r="E85" s="20"/>
      <c r="F85" s="20"/>
      <c r="G85" s="20"/>
      <c r="H85" s="20"/>
      <c r="I85" s="20"/>
      <c r="J85" s="20"/>
      <c r="K85" s="20"/>
      <c r="L85" s="20"/>
      <c r="M85" s="20"/>
    </row>
    <row r="86" spans="1:13" ht="12.75">
      <c r="A86" s="20"/>
      <c r="B86" s="20"/>
      <c r="C86" s="20"/>
      <c r="D86" s="20"/>
      <c r="E86" s="20"/>
      <c r="F86" s="20"/>
      <c r="G86" s="20"/>
      <c r="H86" s="20"/>
      <c r="I86" s="20"/>
      <c r="J86" s="20"/>
      <c r="K86" s="20"/>
      <c r="L86" s="20"/>
      <c r="M86" s="20"/>
    </row>
    <row r="87" spans="1:13" ht="12.75">
      <c r="A87" s="20"/>
      <c r="B87" s="20"/>
      <c r="C87" s="20"/>
      <c r="D87" s="20"/>
      <c r="E87" s="20"/>
      <c r="F87" s="20"/>
      <c r="G87" s="20"/>
      <c r="H87" s="20"/>
      <c r="I87" s="20"/>
      <c r="J87" s="20"/>
      <c r="K87" s="20"/>
      <c r="L87" s="20"/>
      <c r="M87" s="20"/>
    </row>
    <row r="88" spans="1:13" ht="12.75">
      <c r="A88" s="20"/>
      <c r="B88" s="20"/>
      <c r="C88" s="20"/>
      <c r="D88" s="20"/>
      <c r="E88" s="20"/>
      <c r="F88" s="20"/>
      <c r="G88" s="20"/>
      <c r="H88" s="20"/>
      <c r="I88" s="20"/>
      <c r="J88" s="20"/>
      <c r="K88" s="20"/>
      <c r="L88" s="20"/>
      <c r="M88" s="20"/>
    </row>
    <row r="89" spans="1:13" ht="12.75">
      <c r="A89" s="20"/>
      <c r="B89" s="20"/>
      <c r="C89" s="20"/>
      <c r="D89" s="20"/>
      <c r="E89" s="20"/>
      <c r="F89" s="20"/>
      <c r="G89" s="20"/>
      <c r="H89" s="20"/>
      <c r="I89" s="20"/>
      <c r="J89" s="20"/>
      <c r="K89" s="20"/>
      <c r="L89" s="20"/>
      <c r="M89" s="20"/>
    </row>
    <row r="90" spans="1:13" ht="12.75">
      <c r="A90" s="20"/>
      <c r="B90" s="20"/>
      <c r="C90" s="20"/>
      <c r="D90" s="20"/>
      <c r="E90" s="20"/>
      <c r="F90" s="20"/>
      <c r="G90" s="20"/>
      <c r="H90" s="20"/>
      <c r="I90" s="20"/>
      <c r="J90" s="20"/>
      <c r="K90" s="20"/>
      <c r="L90" s="20"/>
      <c r="M90" s="20"/>
    </row>
    <row r="91" spans="1:13" ht="12.75">
      <c r="A91" s="20"/>
      <c r="B91" s="20"/>
      <c r="C91" s="20"/>
      <c r="D91" s="20"/>
      <c r="E91" s="20"/>
      <c r="F91" s="20"/>
      <c r="G91" s="20"/>
      <c r="H91" s="20"/>
      <c r="I91" s="20"/>
      <c r="J91" s="20"/>
      <c r="K91" s="20"/>
      <c r="L91" s="20"/>
      <c r="M91" s="20"/>
    </row>
    <row r="92" spans="1:13" ht="12.75">
      <c r="A92" s="20"/>
      <c r="B92" s="20"/>
      <c r="C92" s="20"/>
      <c r="D92" s="20"/>
      <c r="E92" s="20"/>
      <c r="F92" s="20"/>
      <c r="G92" s="20"/>
      <c r="H92" s="20"/>
      <c r="I92" s="20"/>
      <c r="J92" s="20"/>
      <c r="K92" s="20"/>
      <c r="L92" s="20"/>
      <c r="M92" s="20"/>
    </row>
    <row r="93" spans="1:13" ht="12.75">
      <c r="A93" s="20"/>
      <c r="B93" s="20"/>
      <c r="C93" s="20"/>
      <c r="D93" s="20"/>
      <c r="E93" s="20"/>
      <c r="F93" s="20"/>
      <c r="G93" s="20"/>
      <c r="H93" s="20"/>
      <c r="I93" s="20"/>
      <c r="J93" s="20"/>
      <c r="K93" s="20"/>
      <c r="L93" s="20"/>
      <c r="M93" s="20"/>
    </row>
    <row r="94" spans="1:13" ht="12.75">
      <c r="A94" s="20"/>
      <c r="B94" s="20"/>
      <c r="C94" s="20"/>
      <c r="D94" s="20"/>
      <c r="E94" s="20"/>
      <c r="F94" s="20"/>
      <c r="G94" s="20"/>
      <c r="H94" s="20"/>
      <c r="I94" s="20"/>
      <c r="J94" s="20"/>
      <c r="K94" s="20"/>
      <c r="L94" s="20"/>
      <c r="M94" s="20"/>
    </row>
    <row r="95" spans="1:13" ht="12.75">
      <c r="A95" s="20"/>
      <c r="B95" s="20"/>
      <c r="C95" s="20"/>
      <c r="D95" s="20"/>
      <c r="E95" s="20"/>
      <c r="F95" s="20"/>
      <c r="G95" s="20"/>
      <c r="H95" s="20"/>
      <c r="I95" s="20"/>
      <c r="J95" s="20"/>
      <c r="K95" s="20"/>
      <c r="L95" s="20"/>
      <c r="M95" s="20"/>
    </row>
    <row r="96" spans="1:13" ht="12.75">
      <c r="A96" s="20"/>
      <c r="B96" s="20"/>
      <c r="C96" s="20"/>
      <c r="D96" s="20"/>
      <c r="E96" s="20"/>
      <c r="F96" s="20"/>
      <c r="G96" s="20"/>
      <c r="H96" s="20"/>
      <c r="I96" s="20"/>
      <c r="J96" s="20"/>
      <c r="K96" s="20"/>
      <c r="L96" s="20"/>
      <c r="M96" s="20"/>
    </row>
    <row r="97" spans="1:13" ht="12.75">
      <c r="A97" s="20"/>
      <c r="B97" s="20"/>
      <c r="C97" s="20"/>
      <c r="D97" s="20"/>
      <c r="E97" s="20"/>
      <c r="F97" s="20"/>
      <c r="G97" s="20"/>
      <c r="H97" s="20"/>
      <c r="I97" s="20"/>
      <c r="J97" s="20"/>
      <c r="K97" s="20"/>
      <c r="L97" s="20"/>
      <c r="M97" s="20"/>
    </row>
    <row r="98" spans="1:13" ht="12.75">
      <c r="A98" s="20"/>
      <c r="B98" s="20"/>
      <c r="C98" s="20"/>
      <c r="D98" s="20"/>
      <c r="E98" s="20"/>
      <c r="F98" s="20"/>
      <c r="G98" s="20"/>
      <c r="H98" s="20"/>
      <c r="I98" s="20"/>
      <c r="J98" s="20"/>
      <c r="K98" s="20"/>
      <c r="L98" s="20"/>
      <c r="M98" s="20"/>
    </row>
    <row r="99" spans="1:13" ht="12.75">
      <c r="A99" s="20"/>
      <c r="B99" s="20"/>
      <c r="C99" s="20"/>
      <c r="D99" s="20"/>
      <c r="E99" s="20"/>
      <c r="F99" s="20"/>
      <c r="G99" s="20"/>
      <c r="H99" s="20"/>
      <c r="I99" s="20"/>
      <c r="J99" s="20"/>
      <c r="K99" s="20"/>
      <c r="L99" s="20"/>
      <c r="M99" s="20"/>
    </row>
    <row r="100" spans="1:13" ht="12.75">
      <c r="A100" s="20"/>
      <c r="B100" s="20"/>
      <c r="C100" s="20"/>
      <c r="D100" s="20"/>
      <c r="E100" s="20"/>
      <c r="F100" s="20"/>
      <c r="G100" s="20"/>
      <c r="H100" s="20"/>
      <c r="I100" s="20"/>
      <c r="J100" s="20"/>
      <c r="K100" s="20"/>
      <c r="L100" s="20"/>
      <c r="M100" s="20"/>
    </row>
    <row r="101" spans="1:13" ht="12.75">
      <c r="A101" s="20"/>
      <c r="B101" s="20"/>
      <c r="C101" s="20"/>
      <c r="D101" s="20"/>
      <c r="E101" s="20"/>
      <c r="F101" s="20"/>
      <c r="G101" s="20"/>
      <c r="H101" s="20"/>
      <c r="I101" s="20"/>
      <c r="J101" s="20"/>
      <c r="K101" s="20"/>
      <c r="L101" s="20"/>
      <c r="M101" s="20"/>
    </row>
    <row r="102" spans="1:13" ht="12.75">
      <c r="A102" s="20"/>
      <c r="B102" s="20"/>
      <c r="C102" s="20"/>
      <c r="D102" s="20"/>
      <c r="E102" s="20"/>
      <c r="F102" s="20"/>
      <c r="G102" s="20"/>
      <c r="H102" s="20"/>
      <c r="I102" s="20"/>
      <c r="J102" s="20"/>
      <c r="K102" s="20"/>
      <c r="L102" s="20"/>
      <c r="M102" s="20"/>
    </row>
    <row r="103" spans="1:13" ht="12.75">
      <c r="A103" s="20"/>
      <c r="B103" s="20"/>
      <c r="C103" s="20"/>
      <c r="D103" s="20"/>
      <c r="E103" s="20"/>
      <c r="F103" s="20"/>
      <c r="G103" s="20"/>
      <c r="H103" s="20"/>
      <c r="I103" s="20"/>
      <c r="J103" s="20"/>
      <c r="K103" s="20"/>
      <c r="L103" s="20"/>
      <c r="M103" s="20"/>
    </row>
    <row r="104" spans="1:13" ht="12.75">
      <c r="A104" s="20"/>
      <c r="B104" s="20"/>
      <c r="C104" s="20"/>
      <c r="D104" s="20"/>
      <c r="E104" s="20"/>
      <c r="F104" s="20"/>
      <c r="G104" s="20"/>
      <c r="H104" s="20"/>
      <c r="I104" s="20"/>
      <c r="J104" s="20"/>
      <c r="K104" s="20"/>
      <c r="L104" s="20"/>
      <c r="M104" s="20"/>
    </row>
    <row r="105" spans="1:13" ht="12.75">
      <c r="A105" s="20"/>
      <c r="B105" s="20"/>
      <c r="C105" s="20"/>
      <c r="D105" s="20"/>
      <c r="E105" s="20"/>
      <c r="F105" s="20"/>
      <c r="G105" s="20"/>
      <c r="H105" s="20"/>
      <c r="I105" s="20"/>
      <c r="J105" s="20"/>
      <c r="K105" s="20"/>
      <c r="L105" s="20"/>
      <c r="M105" s="20"/>
    </row>
    <row r="106" spans="1:13" ht="12.75">
      <c r="A106" s="20"/>
      <c r="B106" s="20"/>
      <c r="C106" s="20"/>
      <c r="D106" s="20"/>
      <c r="E106" s="20"/>
      <c r="F106" s="20"/>
      <c r="G106" s="20"/>
      <c r="H106" s="20"/>
      <c r="I106" s="20"/>
      <c r="J106" s="20"/>
      <c r="K106" s="20"/>
      <c r="L106" s="20"/>
      <c r="M106" s="20"/>
    </row>
    <row r="107" spans="1:13" ht="12.75">
      <c r="A107" s="20"/>
      <c r="B107" s="20"/>
      <c r="C107" s="20"/>
      <c r="D107" s="20"/>
      <c r="E107" s="20"/>
      <c r="F107" s="20"/>
      <c r="G107" s="20"/>
      <c r="H107" s="20"/>
      <c r="I107" s="20"/>
      <c r="J107" s="20"/>
      <c r="K107" s="20"/>
      <c r="L107" s="20"/>
      <c r="M107" s="20"/>
    </row>
    <row r="108" spans="1:13" ht="12.75">
      <c r="A108" s="20"/>
      <c r="B108" s="20"/>
      <c r="C108" s="20"/>
      <c r="D108" s="20"/>
      <c r="E108" s="20"/>
      <c r="F108" s="20"/>
      <c r="G108" s="20"/>
      <c r="H108" s="20"/>
      <c r="I108" s="20"/>
      <c r="J108" s="20"/>
      <c r="K108" s="20"/>
      <c r="L108" s="20"/>
      <c r="M108" s="20"/>
    </row>
    <row r="109" spans="1:13" ht="12.75">
      <c r="A109" s="20"/>
      <c r="B109" s="20"/>
      <c r="C109" s="20"/>
      <c r="D109" s="20"/>
      <c r="E109" s="20"/>
      <c r="F109" s="20"/>
      <c r="G109" s="20"/>
      <c r="H109" s="20"/>
      <c r="I109" s="20"/>
      <c r="J109" s="20"/>
      <c r="K109" s="20"/>
      <c r="L109" s="20"/>
      <c r="M109" s="20"/>
    </row>
    <row r="110" spans="1:13" ht="12.75">
      <c r="A110" s="20"/>
      <c r="B110" s="20"/>
      <c r="C110" s="20"/>
      <c r="D110" s="20"/>
      <c r="E110" s="20"/>
      <c r="F110" s="20"/>
      <c r="G110" s="20"/>
      <c r="H110" s="20"/>
      <c r="I110" s="20"/>
      <c r="J110" s="20"/>
      <c r="K110" s="20"/>
      <c r="L110" s="20"/>
      <c r="M110" s="20"/>
    </row>
    <row r="111" spans="1:13" ht="12.75">
      <c r="A111" s="20"/>
      <c r="B111" s="20"/>
      <c r="C111" s="20"/>
      <c r="D111" s="20"/>
      <c r="E111" s="20"/>
      <c r="F111" s="20"/>
      <c r="G111" s="20"/>
      <c r="H111" s="20"/>
      <c r="I111" s="20"/>
      <c r="J111" s="20"/>
      <c r="K111" s="20"/>
      <c r="L111" s="20"/>
      <c r="M111" s="20"/>
    </row>
    <row r="112" spans="1:13" ht="12.75">
      <c r="A112" s="20"/>
      <c r="B112" s="20"/>
      <c r="C112" s="20"/>
      <c r="D112" s="20"/>
      <c r="E112" s="20"/>
      <c r="F112" s="20"/>
      <c r="G112" s="20"/>
      <c r="H112" s="20"/>
      <c r="I112" s="20"/>
      <c r="J112" s="20"/>
      <c r="K112" s="20"/>
      <c r="L112" s="20"/>
      <c r="M112" s="20"/>
    </row>
    <row r="113" spans="1:13" ht="12.75">
      <c r="A113" s="20"/>
      <c r="B113" s="20"/>
      <c r="C113" s="20"/>
      <c r="D113" s="20"/>
      <c r="E113" s="20"/>
      <c r="F113" s="20"/>
      <c r="G113" s="20"/>
      <c r="H113" s="20"/>
      <c r="I113" s="20"/>
      <c r="J113" s="20"/>
      <c r="K113" s="20"/>
      <c r="L113" s="20"/>
      <c r="M113" s="20"/>
    </row>
    <row r="114" spans="1:13" ht="12.75">
      <c r="A114" s="20"/>
      <c r="B114" s="20"/>
      <c r="C114" s="20"/>
      <c r="D114" s="20"/>
      <c r="E114" s="20"/>
      <c r="F114" s="20"/>
      <c r="G114" s="20"/>
      <c r="H114" s="20"/>
      <c r="I114" s="20"/>
      <c r="J114" s="20"/>
      <c r="K114" s="20"/>
      <c r="L114" s="20"/>
      <c r="M114" s="20"/>
    </row>
    <row r="115" spans="1:13" ht="12.75">
      <c r="A115" s="20"/>
      <c r="B115" s="20"/>
      <c r="C115" s="20"/>
      <c r="D115" s="20"/>
      <c r="E115" s="20"/>
      <c r="F115" s="20"/>
      <c r="G115" s="20"/>
      <c r="H115" s="20"/>
      <c r="I115" s="20"/>
      <c r="J115" s="20"/>
      <c r="K115" s="20"/>
      <c r="L115" s="20"/>
      <c r="M115" s="20"/>
    </row>
    <row r="116" spans="1:13" ht="12.75">
      <c r="A116" s="20"/>
      <c r="B116" s="20"/>
      <c r="C116" s="20"/>
      <c r="D116" s="20"/>
      <c r="E116" s="20"/>
      <c r="F116" s="20"/>
      <c r="G116" s="20"/>
      <c r="H116" s="20"/>
      <c r="I116" s="20"/>
      <c r="J116" s="20"/>
      <c r="K116" s="20"/>
      <c r="L116" s="20"/>
      <c r="M116" s="20"/>
    </row>
    <row r="117" spans="1:13" ht="12.75">
      <c r="A117" s="20"/>
      <c r="B117" s="20"/>
      <c r="C117" s="20"/>
      <c r="D117" s="20"/>
      <c r="E117" s="20"/>
      <c r="F117" s="20"/>
      <c r="G117" s="20"/>
      <c r="H117" s="20"/>
      <c r="I117" s="20"/>
      <c r="J117" s="20"/>
      <c r="K117" s="20"/>
      <c r="L117" s="20"/>
      <c r="M117" s="20"/>
    </row>
    <row r="118" spans="1:13" ht="12.75">
      <c r="A118" s="20"/>
      <c r="B118" s="20"/>
      <c r="C118" s="20"/>
      <c r="D118" s="20"/>
      <c r="E118" s="20"/>
      <c r="F118" s="20"/>
      <c r="G118" s="20"/>
      <c r="H118" s="20"/>
      <c r="I118" s="20"/>
      <c r="J118" s="20"/>
      <c r="K118" s="20"/>
      <c r="L118" s="20"/>
      <c r="M118" s="20"/>
    </row>
    <row r="119" spans="1:13" ht="12.75">
      <c r="A119" s="20"/>
      <c r="B119" s="20"/>
      <c r="C119" s="20"/>
      <c r="D119" s="20"/>
      <c r="E119" s="20"/>
      <c r="F119" s="20"/>
      <c r="G119" s="20"/>
      <c r="H119" s="20"/>
      <c r="I119" s="20"/>
      <c r="J119" s="20"/>
      <c r="K119" s="20"/>
      <c r="L119" s="20"/>
      <c r="M119" s="20"/>
    </row>
    <row r="120" spans="1:13" ht="12.75">
      <c r="A120" s="20"/>
      <c r="B120" s="20"/>
      <c r="C120" s="20"/>
      <c r="D120" s="20"/>
      <c r="E120" s="20"/>
      <c r="F120" s="20"/>
      <c r="G120" s="20"/>
      <c r="H120" s="20"/>
      <c r="I120" s="20"/>
      <c r="J120" s="20"/>
      <c r="K120" s="20"/>
      <c r="L120" s="20"/>
      <c r="M120" s="20"/>
    </row>
    <row r="121" spans="1:13" ht="12.75">
      <c r="A121" s="20"/>
      <c r="B121" s="20"/>
      <c r="C121" s="20"/>
      <c r="D121" s="20"/>
      <c r="E121" s="20"/>
      <c r="F121" s="20"/>
      <c r="G121" s="20"/>
      <c r="H121" s="20"/>
      <c r="I121" s="20"/>
      <c r="J121" s="20"/>
      <c r="K121" s="20"/>
      <c r="L121" s="20"/>
      <c r="M121" s="20"/>
    </row>
    <row r="122" spans="1:13" ht="12.75">
      <c r="A122" s="20"/>
      <c r="B122" s="20"/>
      <c r="C122" s="20"/>
      <c r="D122" s="20"/>
      <c r="E122" s="20"/>
      <c r="F122" s="20"/>
      <c r="G122" s="20"/>
      <c r="H122" s="20"/>
      <c r="I122" s="20"/>
      <c r="J122" s="20"/>
      <c r="K122" s="20"/>
      <c r="L122" s="20"/>
      <c r="M122" s="20"/>
    </row>
    <row r="123" spans="1:13" ht="12.75">
      <c r="A123" s="20"/>
      <c r="B123" s="20"/>
      <c r="C123" s="20"/>
      <c r="D123" s="20"/>
      <c r="E123" s="20"/>
      <c r="F123" s="20"/>
      <c r="G123" s="20"/>
      <c r="H123" s="20"/>
      <c r="I123" s="20"/>
      <c r="J123" s="20"/>
      <c r="K123" s="20"/>
      <c r="L123" s="20"/>
      <c r="M123" s="20"/>
    </row>
    <row r="124" spans="1:13" ht="12.75">
      <c r="A124" s="20"/>
      <c r="B124" s="20"/>
      <c r="C124" s="20"/>
      <c r="D124" s="20"/>
      <c r="E124" s="20"/>
      <c r="F124" s="20"/>
      <c r="G124" s="20"/>
      <c r="H124" s="20"/>
      <c r="I124" s="20"/>
      <c r="J124" s="20"/>
      <c r="K124" s="20"/>
      <c r="L124" s="20"/>
      <c r="M124" s="20"/>
    </row>
    <row r="125" spans="1:13" ht="12.75">
      <c r="A125" s="20"/>
      <c r="B125" s="20"/>
      <c r="C125" s="20"/>
      <c r="D125" s="20"/>
      <c r="E125" s="20"/>
      <c r="F125" s="20"/>
      <c r="G125" s="20"/>
      <c r="H125" s="20"/>
      <c r="I125" s="20"/>
      <c r="J125" s="20"/>
      <c r="K125" s="20"/>
      <c r="L125" s="20"/>
      <c r="M125" s="20"/>
    </row>
    <row r="126" spans="1:13" ht="12.75">
      <c r="A126" s="20"/>
      <c r="B126" s="20"/>
      <c r="C126" s="20"/>
      <c r="D126" s="20"/>
      <c r="E126" s="20"/>
      <c r="F126" s="20"/>
      <c r="G126" s="20"/>
      <c r="H126" s="20"/>
      <c r="I126" s="20"/>
      <c r="J126" s="20"/>
      <c r="K126" s="20"/>
      <c r="L126" s="20"/>
      <c r="M126" s="20"/>
    </row>
    <row r="127" spans="1:13" ht="12.75">
      <c r="A127" s="20"/>
      <c r="B127" s="20"/>
      <c r="C127" s="20"/>
      <c r="D127" s="20"/>
      <c r="E127" s="20"/>
      <c r="F127" s="20"/>
      <c r="G127" s="20"/>
      <c r="H127" s="20"/>
      <c r="I127" s="20"/>
      <c r="J127" s="20"/>
      <c r="K127" s="20"/>
      <c r="L127" s="20"/>
      <c r="M127" s="20"/>
    </row>
    <row r="128" spans="1:13" ht="12.75">
      <c r="A128" s="20"/>
      <c r="B128" s="20"/>
      <c r="C128" s="20"/>
      <c r="D128" s="20"/>
      <c r="E128" s="20"/>
      <c r="F128" s="20"/>
      <c r="G128" s="20"/>
      <c r="H128" s="20"/>
      <c r="I128" s="20"/>
      <c r="J128" s="20"/>
      <c r="K128" s="20"/>
      <c r="L128" s="20"/>
      <c r="M128" s="20"/>
    </row>
    <row r="129" spans="1:13" ht="12.75">
      <c r="A129" s="20"/>
      <c r="B129" s="20"/>
      <c r="C129" s="20"/>
      <c r="D129" s="20"/>
      <c r="E129" s="20"/>
      <c r="F129" s="20"/>
      <c r="G129" s="20"/>
      <c r="H129" s="20"/>
      <c r="I129" s="20"/>
      <c r="J129" s="20"/>
      <c r="K129" s="20"/>
      <c r="L129" s="20"/>
      <c r="M129" s="20"/>
    </row>
    <row r="130" spans="1:13" ht="12.75">
      <c r="A130" s="20"/>
      <c r="B130" s="20"/>
      <c r="C130" s="20"/>
      <c r="D130" s="20"/>
      <c r="E130" s="20"/>
      <c r="F130" s="20"/>
      <c r="G130" s="20"/>
      <c r="H130" s="20"/>
      <c r="I130" s="20"/>
      <c r="J130" s="20"/>
      <c r="K130" s="20"/>
      <c r="L130" s="20"/>
      <c r="M130" s="20"/>
    </row>
    <row r="131" spans="1:13" ht="12.75">
      <c r="A131" s="20"/>
      <c r="B131" s="20"/>
      <c r="C131" s="20"/>
      <c r="D131" s="20"/>
      <c r="E131" s="20"/>
      <c r="F131" s="20"/>
      <c r="G131" s="20"/>
      <c r="H131" s="20"/>
      <c r="I131" s="20"/>
      <c r="J131" s="20"/>
      <c r="K131" s="20"/>
      <c r="L131" s="20"/>
      <c r="M131" s="20"/>
    </row>
    <row r="132" spans="1:13" ht="12.75">
      <c r="A132" s="20"/>
      <c r="B132" s="20"/>
      <c r="C132" s="20"/>
      <c r="D132" s="20"/>
      <c r="E132" s="20"/>
      <c r="F132" s="20"/>
      <c r="G132" s="20"/>
      <c r="H132" s="20"/>
      <c r="I132" s="20"/>
      <c r="J132" s="20"/>
      <c r="K132" s="20"/>
      <c r="L132" s="20"/>
      <c r="M132" s="20"/>
    </row>
    <row r="133" spans="1:13" ht="12.75">
      <c r="A133" s="20"/>
      <c r="B133" s="20"/>
      <c r="C133" s="20"/>
      <c r="D133" s="20"/>
      <c r="E133" s="20"/>
      <c r="F133" s="20"/>
      <c r="G133" s="20"/>
      <c r="H133" s="20"/>
      <c r="I133" s="20"/>
      <c r="J133" s="20"/>
      <c r="K133" s="20"/>
      <c r="L133" s="20"/>
      <c r="M133" s="20"/>
    </row>
    <row r="134" spans="1:13" ht="12.75">
      <c r="A134" s="20"/>
      <c r="B134" s="20"/>
      <c r="C134" s="20"/>
      <c r="D134" s="20"/>
      <c r="E134" s="20"/>
      <c r="F134" s="20"/>
      <c r="G134" s="20"/>
      <c r="H134" s="20"/>
      <c r="I134" s="20"/>
      <c r="J134" s="20"/>
      <c r="K134" s="20"/>
      <c r="L134" s="20"/>
      <c r="M134" s="20"/>
    </row>
    <row r="135" spans="1:13" ht="12.75">
      <c r="A135" s="20"/>
      <c r="B135" s="20"/>
      <c r="C135" s="20"/>
      <c r="D135" s="20"/>
      <c r="E135" s="20"/>
      <c r="F135" s="20"/>
      <c r="G135" s="20"/>
      <c r="H135" s="20"/>
      <c r="I135" s="20"/>
      <c r="J135" s="20"/>
      <c r="K135" s="20"/>
      <c r="L135" s="20"/>
      <c r="M135" s="20"/>
    </row>
    <row r="136" spans="1:13" ht="12.75">
      <c r="A136" s="20"/>
      <c r="B136" s="20"/>
      <c r="C136" s="20"/>
      <c r="D136" s="20"/>
      <c r="E136" s="20"/>
      <c r="F136" s="20"/>
      <c r="G136" s="20"/>
      <c r="H136" s="20"/>
      <c r="I136" s="20"/>
      <c r="J136" s="20"/>
      <c r="K136" s="20"/>
      <c r="L136" s="20"/>
      <c r="M136" s="20"/>
    </row>
    <row r="137" spans="1:13" ht="12.75">
      <c r="A137" s="20"/>
      <c r="B137" s="20"/>
      <c r="C137" s="20"/>
      <c r="D137" s="20"/>
      <c r="E137" s="20"/>
      <c r="F137" s="20"/>
      <c r="G137" s="20"/>
      <c r="H137" s="20"/>
      <c r="I137" s="20"/>
      <c r="J137" s="20"/>
      <c r="K137" s="20"/>
      <c r="L137" s="20"/>
      <c r="M137" s="20"/>
    </row>
    <row r="138" spans="1:13" ht="12.75">
      <c r="A138" s="20"/>
      <c r="B138" s="20"/>
      <c r="C138" s="20"/>
      <c r="D138" s="20"/>
      <c r="E138" s="20"/>
      <c r="F138" s="20"/>
      <c r="G138" s="20"/>
      <c r="H138" s="20"/>
      <c r="I138" s="20"/>
      <c r="J138" s="20"/>
      <c r="K138" s="20"/>
      <c r="L138" s="20"/>
      <c r="M138" s="20"/>
    </row>
    <row r="141" ht="12">
      <c r="F141"/>
    </row>
  </sheetData>
  <sheetProtection sheet="1" objects="1" scenarios="1"/>
  <mergeCells count="28">
    <mergeCell ref="A2:F2"/>
    <mergeCell ref="A8:F8"/>
    <mergeCell ref="D34:F34"/>
    <mergeCell ref="D3:E3"/>
    <mergeCell ref="A31:F31"/>
    <mergeCell ref="D44:F44"/>
    <mergeCell ref="D43:F43"/>
    <mergeCell ref="D35:F35"/>
    <mergeCell ref="D36:F36"/>
    <mergeCell ref="D37:F37"/>
    <mergeCell ref="D38:F38"/>
    <mergeCell ref="D39:F39"/>
    <mergeCell ref="D40:F40"/>
    <mergeCell ref="D41:F41"/>
    <mergeCell ref="D42:F42"/>
    <mergeCell ref="D51:F51"/>
    <mergeCell ref="D52:F52"/>
    <mergeCell ref="D53:F53"/>
    <mergeCell ref="D45:F45"/>
    <mergeCell ref="D46:F46"/>
    <mergeCell ref="D47:F47"/>
    <mergeCell ref="D64:F64"/>
    <mergeCell ref="D65:F65"/>
    <mergeCell ref="D59:F59"/>
    <mergeCell ref="D55:F55"/>
    <mergeCell ref="D56:F56"/>
    <mergeCell ref="D57:F57"/>
    <mergeCell ref="D58:F58"/>
  </mergeCells>
  <printOptions/>
  <pageMargins left="0.7480314960629921" right="0.7480314960629921" top="0.984251968503937" bottom="0.7874015748031497" header="0.5118110236220472" footer="0.5118110236220472"/>
  <pageSetup fitToHeight="1" fitToWidth="1" horizontalDpi="600" verticalDpi="600" orientation="portrait" paperSize="9" scale="75"/>
  <headerFooter alignWithMargins="0">
    <oddHeader>&amp;L&amp;"Tahoma,Fett"&amp;16Zusammenfassung</oddHeader>
    <oddFooter>&amp;L&amp;"Tahoma,Standard"&amp;8Businessplan&amp;C&amp;"Tahoma,Standard"&amp;8GWH Gründungswerkstatt Hamburg&amp;R&amp;"Tahoma,Standard"&amp;8&amp;D</oddFooter>
  </headerFooter>
  <drawing r:id="rId1"/>
</worksheet>
</file>

<file path=xl/worksheets/sheet2.xml><?xml version="1.0" encoding="utf-8"?>
<worksheet xmlns="http://schemas.openxmlformats.org/spreadsheetml/2006/main" xmlns:r="http://schemas.openxmlformats.org/officeDocument/2006/relationships">
  <dimension ref="A1:G80"/>
  <sheetViews>
    <sheetView zoomScale="125" zoomScaleNormal="125" workbookViewId="0" topLeftCell="A1">
      <selection activeCell="A4" sqref="A4:C4"/>
    </sheetView>
  </sheetViews>
  <sheetFormatPr defaultColWidth="11.421875" defaultRowHeight="12.75"/>
  <cols>
    <col min="1" max="1" width="49.421875" style="23" customWidth="1"/>
    <col min="2" max="2" width="9.140625" style="0" customWidth="1"/>
    <col min="3" max="3" width="73.421875" style="22" customWidth="1"/>
    <col min="4" max="9" width="11.28125" style="0" customWidth="1"/>
  </cols>
  <sheetData>
    <row r="1" spans="1:7" ht="19.5">
      <c r="A1" s="124" t="s">
        <v>214</v>
      </c>
      <c r="B1" s="75"/>
      <c r="C1" s="314" t="s">
        <v>213</v>
      </c>
      <c r="D1" s="31"/>
      <c r="E1" s="31"/>
      <c r="F1" s="31"/>
      <c r="G1" s="31"/>
    </row>
    <row r="2" spans="1:7" ht="48.75" customHeight="1" thickBot="1">
      <c r="A2" s="207" t="s">
        <v>22</v>
      </c>
      <c r="B2" s="208"/>
      <c r="C2" s="315"/>
      <c r="D2" s="38"/>
      <c r="E2" s="39"/>
      <c r="F2" s="31"/>
      <c r="G2" s="31"/>
    </row>
    <row r="3" spans="1:7" ht="12.75">
      <c r="A3" s="49"/>
      <c r="B3" s="208"/>
      <c r="C3" s="209"/>
      <c r="D3" s="38"/>
      <c r="E3" s="39"/>
      <c r="F3" s="31"/>
      <c r="G3" s="31"/>
    </row>
    <row r="4" spans="1:7" ht="39.75" customHeight="1" thickBot="1">
      <c r="A4" s="244" t="s">
        <v>177</v>
      </c>
      <c r="B4" s="245" t="s">
        <v>20</v>
      </c>
      <c r="C4" s="246" t="s">
        <v>78</v>
      </c>
      <c r="D4" s="31"/>
      <c r="E4" s="31"/>
      <c r="F4" s="31"/>
      <c r="G4" s="31"/>
    </row>
    <row r="5" spans="1:7" ht="12.75" thickBot="1">
      <c r="A5" s="247" t="s">
        <v>9</v>
      </c>
      <c r="B5" s="248"/>
      <c r="C5" s="249"/>
      <c r="D5" s="31"/>
      <c r="E5" s="31"/>
      <c r="F5" s="31"/>
      <c r="G5" s="31"/>
    </row>
    <row r="6" spans="1:7" ht="12">
      <c r="A6" s="226" t="s">
        <v>79</v>
      </c>
      <c r="B6" s="24">
        <v>1500</v>
      </c>
      <c r="C6" s="141"/>
      <c r="D6" s="31"/>
      <c r="E6" s="31"/>
      <c r="F6" s="31"/>
      <c r="G6" s="31"/>
    </row>
    <row r="7" spans="1:7" ht="12">
      <c r="A7" s="224" t="s">
        <v>80</v>
      </c>
      <c r="B7" s="25">
        <v>308</v>
      </c>
      <c r="C7" s="142"/>
      <c r="D7" s="31"/>
      <c r="E7" s="31"/>
      <c r="F7" s="31"/>
      <c r="G7" s="31"/>
    </row>
    <row r="8" spans="1:7" ht="12">
      <c r="A8" s="224" t="s">
        <v>81</v>
      </c>
      <c r="B8" s="25">
        <v>0</v>
      </c>
      <c r="C8" s="142"/>
      <c r="D8" s="31"/>
      <c r="E8" s="31"/>
      <c r="F8" s="31"/>
      <c r="G8" s="31"/>
    </row>
    <row r="9" spans="1:7" ht="12">
      <c r="A9" s="224" t="s">
        <v>82</v>
      </c>
      <c r="B9" s="25">
        <v>0</v>
      </c>
      <c r="C9" s="142"/>
      <c r="D9" s="31"/>
      <c r="E9" s="31"/>
      <c r="F9" s="31"/>
      <c r="G9" s="31"/>
    </row>
    <row r="10" spans="1:7" ht="12">
      <c r="A10" s="224" t="s">
        <v>83</v>
      </c>
      <c r="B10" s="25">
        <v>0</v>
      </c>
      <c r="C10" s="142"/>
      <c r="D10" s="31"/>
      <c r="E10" s="31"/>
      <c r="F10" s="31"/>
      <c r="G10" s="31"/>
    </row>
    <row r="11" spans="1:7" ht="12">
      <c r="A11" s="224" t="s">
        <v>86</v>
      </c>
      <c r="B11" s="25"/>
      <c r="C11" s="142"/>
      <c r="D11" s="31"/>
      <c r="E11" s="31"/>
      <c r="F11" s="31"/>
      <c r="G11" s="31"/>
    </row>
    <row r="12" spans="1:7" ht="12.75" thickBot="1">
      <c r="A12" s="227" t="s">
        <v>87</v>
      </c>
      <c r="B12" s="26">
        <v>0</v>
      </c>
      <c r="C12" s="143"/>
      <c r="D12" s="31"/>
      <c r="E12" s="31"/>
      <c r="F12" s="31"/>
      <c r="G12" s="31"/>
    </row>
    <row r="13" spans="1:7" ht="12.75" thickBot="1">
      <c r="A13" s="250" t="s">
        <v>10</v>
      </c>
      <c r="B13" s="251">
        <f>SUM(B6:B12)</f>
        <v>1808</v>
      </c>
      <c r="C13" s="250"/>
      <c r="D13" s="31"/>
      <c r="E13" s="31"/>
      <c r="F13" s="31"/>
      <c r="G13" s="31"/>
    </row>
    <row r="14" spans="1:7" ht="12.75" thickBot="1">
      <c r="A14" s="247" t="s">
        <v>178</v>
      </c>
      <c r="B14" s="248"/>
      <c r="C14" s="249"/>
      <c r="D14" s="31"/>
      <c r="E14" s="31"/>
      <c r="F14" s="31"/>
      <c r="G14" s="31"/>
    </row>
    <row r="15" spans="1:7" ht="21.75">
      <c r="A15" s="226" t="s">
        <v>180</v>
      </c>
      <c r="B15" s="24">
        <v>400</v>
      </c>
      <c r="C15" s="141" t="s">
        <v>12</v>
      </c>
      <c r="D15" s="31"/>
      <c r="E15" s="31"/>
      <c r="F15" s="31"/>
      <c r="G15" s="31"/>
    </row>
    <row r="16" spans="1:7" ht="12">
      <c r="A16" s="224" t="s">
        <v>187</v>
      </c>
      <c r="B16" s="25">
        <v>900</v>
      </c>
      <c r="C16" s="142"/>
      <c r="D16" s="31"/>
      <c r="E16" s="31"/>
      <c r="F16" s="31"/>
      <c r="G16" s="31"/>
    </row>
    <row r="17" spans="1:7" ht="12">
      <c r="A17" s="224" t="s">
        <v>88</v>
      </c>
      <c r="B17" s="25">
        <v>350</v>
      </c>
      <c r="C17" s="142"/>
      <c r="D17" s="31"/>
      <c r="E17" s="31"/>
      <c r="F17" s="31"/>
      <c r="G17" s="31"/>
    </row>
    <row r="18" spans="1:7" ht="12">
      <c r="A18" s="224" t="s">
        <v>89</v>
      </c>
      <c r="B18" s="25">
        <v>400</v>
      </c>
      <c r="C18" s="142"/>
      <c r="D18" s="31"/>
      <c r="E18" s="31"/>
      <c r="F18" s="31"/>
      <c r="G18" s="31"/>
    </row>
    <row r="19" spans="1:7" ht="12">
      <c r="A19" s="224" t="s">
        <v>186</v>
      </c>
      <c r="B19" s="25">
        <v>300</v>
      </c>
      <c r="C19" s="142"/>
      <c r="D19" s="31"/>
      <c r="E19" s="31"/>
      <c r="F19" s="31"/>
      <c r="G19" s="31"/>
    </row>
    <row r="20" spans="1:7" ht="12">
      <c r="A20" s="224" t="s">
        <v>188</v>
      </c>
      <c r="B20" s="25">
        <v>200</v>
      </c>
      <c r="C20" s="142"/>
      <c r="D20" s="31"/>
      <c r="E20" s="31"/>
      <c r="F20" s="31"/>
      <c r="G20" s="31"/>
    </row>
    <row r="21" spans="1:7" ht="12">
      <c r="A21" s="224" t="s">
        <v>90</v>
      </c>
      <c r="B21" s="25">
        <v>75</v>
      </c>
      <c r="C21" s="142"/>
      <c r="D21" s="31"/>
      <c r="E21" s="31"/>
      <c r="F21" s="31"/>
      <c r="G21" s="31"/>
    </row>
    <row r="22" spans="1:7" ht="12">
      <c r="A22" s="224" t="s">
        <v>102</v>
      </c>
      <c r="B22" s="25">
        <v>0</v>
      </c>
      <c r="C22" s="142"/>
      <c r="D22" s="31"/>
      <c r="E22" s="31"/>
      <c r="F22" s="31"/>
      <c r="G22" s="31"/>
    </row>
    <row r="23" spans="1:7" ht="12">
      <c r="A23" s="224" t="s">
        <v>91</v>
      </c>
      <c r="B23" s="25">
        <v>1000</v>
      </c>
      <c r="C23" s="142" t="s">
        <v>92</v>
      </c>
      <c r="D23" s="31"/>
      <c r="E23" s="31"/>
      <c r="F23" s="31"/>
      <c r="G23" s="31"/>
    </row>
    <row r="24" spans="1:7" ht="12">
      <c r="A24" s="224" t="s">
        <v>93</v>
      </c>
      <c r="B24" s="25">
        <v>100</v>
      </c>
      <c r="C24" s="142"/>
      <c r="D24" s="31"/>
      <c r="E24" s="31"/>
      <c r="F24" s="31"/>
      <c r="G24" s="31"/>
    </row>
    <row r="25" spans="1:7" ht="12">
      <c r="A25" s="224" t="s">
        <v>94</v>
      </c>
      <c r="B25" s="25">
        <v>0</v>
      </c>
      <c r="C25" s="142"/>
      <c r="D25" s="31"/>
      <c r="E25" s="31"/>
      <c r="F25" s="31"/>
      <c r="G25" s="31"/>
    </row>
    <row r="26" spans="1:7" ht="12">
      <c r="A26" s="224" t="s">
        <v>95</v>
      </c>
      <c r="B26" s="25">
        <v>80</v>
      </c>
      <c r="C26" s="142"/>
      <c r="D26" s="31"/>
      <c r="E26" s="31"/>
      <c r="F26" s="31"/>
      <c r="G26" s="31"/>
    </row>
    <row r="27" spans="1:7" ht="12">
      <c r="A27" s="224" t="s">
        <v>96</v>
      </c>
      <c r="B27" s="25">
        <v>100</v>
      </c>
      <c r="C27" s="142"/>
      <c r="D27" s="31"/>
      <c r="E27" s="31"/>
      <c r="F27" s="31"/>
      <c r="G27" s="31"/>
    </row>
    <row r="28" spans="1:7" ht="12">
      <c r="A28" s="224"/>
      <c r="B28" s="25"/>
      <c r="C28" s="142"/>
      <c r="D28" s="31"/>
      <c r="E28" s="31"/>
      <c r="F28" s="31"/>
      <c r="G28" s="31"/>
    </row>
    <row r="29" spans="1:7" ht="12">
      <c r="A29" s="224"/>
      <c r="B29" s="25"/>
      <c r="C29" s="142"/>
      <c r="D29" s="31"/>
      <c r="E29" s="31"/>
      <c r="F29" s="31"/>
      <c r="G29" s="31"/>
    </row>
    <row r="30" spans="1:7" ht="12">
      <c r="A30" s="225"/>
      <c r="B30" s="25"/>
      <c r="C30" s="142"/>
      <c r="D30" s="31"/>
      <c r="E30" s="31"/>
      <c r="F30" s="31"/>
      <c r="G30" s="31"/>
    </row>
    <row r="31" spans="1:7" ht="12.75" thickBot="1">
      <c r="A31" s="142"/>
      <c r="B31" s="25"/>
      <c r="C31" s="142"/>
      <c r="D31" s="31"/>
      <c r="E31" s="31"/>
      <c r="F31" s="31"/>
      <c r="G31" s="31"/>
    </row>
    <row r="32" spans="1:7" ht="12.75" thickBot="1">
      <c r="A32" s="250" t="s">
        <v>189</v>
      </c>
      <c r="B32" s="251">
        <f>SUM(B15:B28)</f>
        <v>3905</v>
      </c>
      <c r="C32" s="251"/>
      <c r="D32" s="31"/>
      <c r="E32" s="31"/>
      <c r="F32" s="31"/>
      <c r="G32" s="31"/>
    </row>
    <row r="33" spans="1:7" ht="12">
      <c r="A33" s="144" t="s">
        <v>11</v>
      </c>
      <c r="B33" s="252">
        <f>IF(B13&lt;B32,B32-B13,0)</f>
        <v>2097</v>
      </c>
      <c r="C33" s="145"/>
      <c r="D33" s="31"/>
      <c r="E33" s="31"/>
      <c r="F33" s="31"/>
      <c r="G33" s="31"/>
    </row>
    <row r="34" spans="1:7" ht="12.75">
      <c r="A34" s="29"/>
      <c r="B34" s="20"/>
      <c r="C34" s="30"/>
      <c r="D34" s="31"/>
      <c r="E34" s="31"/>
      <c r="F34" s="31"/>
      <c r="G34" s="31"/>
    </row>
    <row r="35" spans="1:7" ht="12.75">
      <c r="A35" s="32"/>
      <c r="B35" s="20"/>
      <c r="C35" s="30"/>
      <c r="D35" s="31"/>
      <c r="E35" s="31"/>
      <c r="F35" s="31"/>
      <c r="G35" s="31"/>
    </row>
    <row r="36" spans="1:7" ht="12">
      <c r="A36" s="32"/>
      <c r="B36" s="33"/>
      <c r="C36" s="34"/>
      <c r="D36" s="33"/>
      <c r="E36" s="33"/>
      <c r="F36" s="31"/>
      <c r="G36" s="31"/>
    </row>
    <row r="37" spans="1:7" ht="12">
      <c r="A37" s="32"/>
      <c r="B37" s="35"/>
      <c r="C37" s="36"/>
      <c r="D37" s="35"/>
      <c r="E37" s="35"/>
      <c r="F37" s="31"/>
      <c r="G37" s="31"/>
    </row>
    <row r="38" spans="1:7" ht="12">
      <c r="A38" s="32"/>
      <c r="B38" s="33"/>
      <c r="C38" s="34"/>
      <c r="D38" s="33"/>
      <c r="E38" s="31"/>
      <c r="F38" s="31"/>
      <c r="G38" s="31"/>
    </row>
    <row r="39" spans="1:7" ht="12">
      <c r="A39" s="32"/>
      <c r="B39" s="33"/>
      <c r="C39" s="34"/>
      <c r="D39" s="33"/>
      <c r="E39" s="31"/>
      <c r="F39" s="31"/>
      <c r="G39" s="31"/>
    </row>
    <row r="40" spans="1:7" ht="12">
      <c r="A40" s="32"/>
      <c r="B40" s="33"/>
      <c r="C40" s="34"/>
      <c r="D40" s="33"/>
      <c r="E40" s="31"/>
      <c r="F40" s="31"/>
      <c r="G40" s="31"/>
    </row>
    <row r="41" spans="1:7" ht="12">
      <c r="A41" s="32"/>
      <c r="B41" s="33"/>
      <c r="C41" s="34"/>
      <c r="D41" s="33"/>
      <c r="E41" s="31"/>
      <c r="F41" s="31"/>
      <c r="G41" s="31"/>
    </row>
    <row r="42" spans="1:7" ht="12">
      <c r="A42" s="32"/>
      <c r="B42" s="33"/>
      <c r="C42" s="34"/>
      <c r="D42" s="33"/>
      <c r="E42" s="31"/>
      <c r="F42" s="31"/>
      <c r="G42" s="31"/>
    </row>
    <row r="43" spans="1:7" ht="12">
      <c r="A43" s="32"/>
      <c r="B43" s="33"/>
      <c r="C43" s="34"/>
      <c r="D43" s="33"/>
      <c r="E43" s="31"/>
      <c r="F43" s="31"/>
      <c r="G43" s="31"/>
    </row>
    <row r="44" spans="1:7" ht="12">
      <c r="A44" s="32"/>
      <c r="B44" s="31"/>
      <c r="C44" s="36"/>
      <c r="D44" s="31"/>
      <c r="E44" s="31"/>
      <c r="F44" s="31"/>
      <c r="G44" s="31"/>
    </row>
    <row r="45" spans="1:7" ht="12">
      <c r="A45" s="32"/>
      <c r="B45" s="31"/>
      <c r="C45" s="36"/>
      <c r="D45" s="31"/>
      <c r="E45" s="31"/>
      <c r="F45" s="31"/>
      <c r="G45" s="31"/>
    </row>
    <row r="46" spans="1:7" ht="12">
      <c r="A46" s="32"/>
      <c r="B46" s="31"/>
      <c r="C46" s="36"/>
      <c r="D46" s="31"/>
      <c r="E46" s="31"/>
      <c r="F46" s="31"/>
      <c r="G46" s="31"/>
    </row>
    <row r="47" spans="1:7" ht="12">
      <c r="A47" s="32"/>
      <c r="B47" s="31"/>
      <c r="C47" s="36"/>
      <c r="D47" s="31"/>
      <c r="E47" s="31"/>
      <c r="F47" s="31"/>
      <c r="G47" s="31"/>
    </row>
    <row r="48" spans="1:7" ht="12">
      <c r="A48" s="32"/>
      <c r="B48" s="31"/>
      <c r="C48" s="36"/>
      <c r="D48" s="31"/>
      <c r="E48" s="31"/>
      <c r="F48" s="31"/>
      <c r="G48" s="31"/>
    </row>
    <row r="49" spans="1:7" ht="12">
      <c r="A49" s="37"/>
      <c r="B49" s="31"/>
      <c r="C49" s="36"/>
      <c r="D49" s="31"/>
      <c r="E49" s="31"/>
      <c r="F49" s="31"/>
      <c r="G49" s="31"/>
    </row>
    <row r="50" spans="1:7" ht="12">
      <c r="A50" s="37"/>
      <c r="B50" s="31"/>
      <c r="C50" s="36"/>
      <c r="D50" s="31"/>
      <c r="E50" s="31"/>
      <c r="F50" s="31"/>
      <c r="G50" s="31"/>
    </row>
    <row r="51" spans="1:7" ht="12">
      <c r="A51" s="32"/>
      <c r="B51" s="31"/>
      <c r="C51" s="36"/>
      <c r="D51" s="31"/>
      <c r="E51" s="31"/>
      <c r="F51" s="31"/>
      <c r="G51" s="31"/>
    </row>
    <row r="52" spans="1:7" ht="12">
      <c r="A52" s="32"/>
      <c r="B52" s="31"/>
      <c r="C52" s="36"/>
      <c r="D52" s="31"/>
      <c r="E52" s="31"/>
      <c r="F52" s="31"/>
      <c r="G52" s="31"/>
    </row>
    <row r="53" spans="1:7" ht="12">
      <c r="A53" s="32"/>
      <c r="B53" s="31"/>
      <c r="C53" s="36"/>
      <c r="D53" s="31"/>
      <c r="E53" s="31"/>
      <c r="F53" s="31"/>
      <c r="G53" s="31"/>
    </row>
    <row r="54" spans="1:7" ht="12">
      <c r="A54" s="32"/>
      <c r="B54" s="31"/>
      <c r="C54" s="36"/>
      <c r="D54" s="31"/>
      <c r="E54" s="31"/>
      <c r="F54" s="31"/>
      <c r="G54" s="31"/>
    </row>
    <row r="55" spans="1:7" ht="12">
      <c r="A55" s="32"/>
      <c r="B55" s="31"/>
      <c r="C55" s="36"/>
      <c r="D55" s="31"/>
      <c r="E55" s="31"/>
      <c r="F55" s="31"/>
      <c r="G55" s="31"/>
    </row>
    <row r="56" spans="1:7" ht="12">
      <c r="A56" s="32"/>
      <c r="B56" s="31"/>
      <c r="C56" s="36"/>
      <c r="D56" s="31"/>
      <c r="E56" s="31"/>
      <c r="F56" s="31"/>
      <c r="G56" s="31"/>
    </row>
    <row r="57" spans="1:7" ht="12">
      <c r="A57" s="32"/>
      <c r="B57" s="31"/>
      <c r="C57" s="36"/>
      <c r="D57" s="31"/>
      <c r="E57" s="31"/>
      <c r="F57" s="31"/>
      <c r="G57" s="31"/>
    </row>
    <row r="58" spans="1:7" ht="12">
      <c r="A58" s="32"/>
      <c r="B58" s="31"/>
      <c r="C58" s="36"/>
      <c r="D58" s="31"/>
      <c r="E58" s="31"/>
      <c r="F58" s="31"/>
      <c r="G58" s="31"/>
    </row>
    <row r="59" spans="1:7" ht="12">
      <c r="A59" s="37"/>
      <c r="B59" s="31"/>
      <c r="C59" s="36"/>
      <c r="D59" s="31"/>
      <c r="E59" s="31"/>
      <c r="F59" s="31"/>
      <c r="G59" s="31"/>
    </row>
    <row r="60" spans="1:7" ht="12">
      <c r="A60" s="32"/>
      <c r="B60" s="31"/>
      <c r="C60" s="36"/>
      <c r="D60" s="31"/>
      <c r="E60" s="31"/>
      <c r="F60" s="31"/>
      <c r="G60" s="31"/>
    </row>
    <row r="61" spans="1:7" ht="12">
      <c r="A61" s="32"/>
      <c r="B61" s="31"/>
      <c r="C61" s="36"/>
      <c r="D61" s="31"/>
      <c r="E61" s="31"/>
      <c r="F61" s="31"/>
      <c r="G61" s="31"/>
    </row>
    <row r="62" spans="1:7" ht="12">
      <c r="A62" s="32"/>
      <c r="B62" s="31"/>
      <c r="C62" s="36"/>
      <c r="D62" s="31"/>
      <c r="E62" s="31"/>
      <c r="F62" s="31"/>
      <c r="G62" s="31"/>
    </row>
    <row r="63" spans="1:7" ht="12">
      <c r="A63" s="32"/>
      <c r="B63" s="31"/>
      <c r="C63" s="36"/>
      <c r="D63" s="31"/>
      <c r="E63" s="31"/>
      <c r="F63" s="31"/>
      <c r="G63" s="31"/>
    </row>
    <row r="64" spans="1:7" ht="12">
      <c r="A64" s="32"/>
      <c r="B64" s="31"/>
      <c r="C64" s="36"/>
      <c r="D64" s="31"/>
      <c r="E64" s="31"/>
      <c r="F64" s="31"/>
      <c r="G64" s="31"/>
    </row>
    <row r="65" spans="1:7" ht="12">
      <c r="A65" s="32"/>
      <c r="B65" s="31"/>
      <c r="C65" s="36"/>
      <c r="D65" s="31"/>
      <c r="E65" s="31"/>
      <c r="F65" s="31"/>
      <c r="G65" s="31"/>
    </row>
    <row r="66" spans="1:7" ht="12">
      <c r="A66" s="32"/>
      <c r="B66" s="31"/>
      <c r="C66" s="36"/>
      <c r="D66" s="31"/>
      <c r="E66" s="31"/>
      <c r="F66" s="31"/>
      <c r="G66" s="31"/>
    </row>
    <row r="67" spans="1:7" ht="12">
      <c r="A67" s="32"/>
      <c r="B67" s="31"/>
      <c r="C67" s="36"/>
      <c r="D67" s="31"/>
      <c r="E67" s="31"/>
      <c r="F67" s="31"/>
      <c r="G67" s="31"/>
    </row>
    <row r="68" spans="1:7" ht="12">
      <c r="A68" s="32"/>
      <c r="B68" s="31"/>
      <c r="C68" s="36"/>
      <c r="D68" s="31"/>
      <c r="E68" s="31"/>
      <c r="F68" s="31"/>
      <c r="G68" s="31"/>
    </row>
    <row r="69" spans="1:7" ht="12">
      <c r="A69" s="32"/>
      <c r="B69" s="31"/>
      <c r="C69" s="36"/>
      <c r="D69" s="31"/>
      <c r="E69" s="31"/>
      <c r="F69" s="31"/>
      <c r="G69" s="31"/>
    </row>
    <row r="70" spans="1:7" ht="12">
      <c r="A70" s="32"/>
      <c r="B70" s="31"/>
      <c r="C70" s="36"/>
      <c r="D70" s="31"/>
      <c r="E70" s="31"/>
      <c r="F70" s="31"/>
      <c r="G70" s="31"/>
    </row>
    <row r="71" spans="1:7" ht="12">
      <c r="A71" s="32"/>
      <c r="B71" s="31"/>
      <c r="C71" s="36"/>
      <c r="D71" s="31"/>
      <c r="E71" s="31"/>
      <c r="F71" s="31"/>
      <c r="G71" s="31"/>
    </row>
    <row r="72" spans="1:7" ht="12">
      <c r="A72" s="37"/>
      <c r="B72" s="31"/>
      <c r="C72" s="36"/>
      <c r="D72" s="31"/>
      <c r="E72" s="31"/>
      <c r="F72" s="31"/>
      <c r="G72" s="31"/>
    </row>
    <row r="73" spans="1:7" ht="12">
      <c r="A73" s="37"/>
      <c r="B73" s="31"/>
      <c r="C73" s="36"/>
      <c r="D73" s="31"/>
      <c r="E73" s="31"/>
      <c r="F73" s="31"/>
      <c r="G73" s="31"/>
    </row>
    <row r="74" spans="1:7" ht="12">
      <c r="A74" s="32"/>
      <c r="B74" s="31"/>
      <c r="C74" s="36"/>
      <c r="D74" s="31"/>
      <c r="E74" s="31"/>
      <c r="F74" s="31"/>
      <c r="G74" s="31"/>
    </row>
    <row r="75" spans="1:7" ht="12">
      <c r="A75" s="32"/>
      <c r="B75" s="31"/>
      <c r="C75" s="36"/>
      <c r="D75" s="31"/>
      <c r="E75" s="31"/>
      <c r="F75" s="31"/>
      <c r="G75" s="31"/>
    </row>
    <row r="76" spans="1:7" ht="12">
      <c r="A76" s="32"/>
      <c r="B76" s="31"/>
      <c r="C76" s="36"/>
      <c r="D76" s="31"/>
      <c r="E76" s="31"/>
      <c r="F76" s="31"/>
      <c r="G76" s="31"/>
    </row>
    <row r="77" spans="1:7" ht="12">
      <c r="A77" s="32"/>
      <c r="B77" s="31"/>
      <c r="C77" s="36"/>
      <c r="D77" s="31"/>
      <c r="E77" s="31"/>
      <c r="F77" s="31"/>
      <c r="G77" s="31"/>
    </row>
    <row r="78" spans="1:7" ht="12">
      <c r="A78" s="32"/>
      <c r="B78" s="31"/>
      <c r="C78" s="36"/>
      <c r="D78" s="31"/>
      <c r="E78" s="31"/>
      <c r="F78" s="31"/>
      <c r="G78" s="31"/>
    </row>
    <row r="79" spans="1:7" ht="12">
      <c r="A79" s="32"/>
      <c r="B79" s="31"/>
      <c r="C79" s="36"/>
      <c r="D79" s="31"/>
      <c r="E79" s="31"/>
      <c r="F79" s="31"/>
      <c r="G79" s="31"/>
    </row>
    <row r="80" spans="1:7" ht="12">
      <c r="A80" s="32"/>
      <c r="B80" s="31"/>
      <c r="C80" s="36"/>
      <c r="D80" s="31"/>
      <c r="E80" s="31"/>
      <c r="F80" s="31"/>
      <c r="G80" s="31"/>
    </row>
  </sheetData>
  <sheetProtection/>
  <mergeCells count="1">
    <mergeCell ref="C1:C2"/>
  </mergeCells>
  <printOptions/>
  <pageMargins left="0.787401575" right="0.787401575" top="0.984251969" bottom="0.984251969" header="0.4921259845" footer="0.4921259845"/>
  <pageSetup horizontalDpi="300" verticalDpi="3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O89"/>
  <sheetViews>
    <sheetView zoomScale="125" zoomScaleNormal="125" workbookViewId="0" topLeftCell="A1">
      <pane ySplit="1" topLeftCell="BM2" activePane="bottomLeft" state="frozen"/>
      <selection pane="topLeft" activeCell="A1" sqref="A1"/>
      <selection pane="bottomLeft" activeCell="C46" sqref="C46"/>
    </sheetView>
  </sheetViews>
  <sheetFormatPr defaultColWidth="11.57421875" defaultRowHeight="12.75"/>
  <cols>
    <col min="1" max="1" width="34.421875" style="23" customWidth="1"/>
    <col min="2" max="2" width="10.421875" style="23" customWidth="1"/>
    <col min="3" max="4" width="9.8515625" style="23" customWidth="1"/>
    <col min="5" max="5" width="81.140625" style="23" customWidth="1"/>
    <col min="6" max="19" width="11.28125" style="23" customWidth="1"/>
    <col min="20" max="16384" width="11.421875" style="23" customWidth="1"/>
  </cols>
  <sheetData>
    <row r="1" spans="1:15" ht="21.75">
      <c r="A1" s="229" t="s">
        <v>207</v>
      </c>
      <c r="B1" s="49"/>
      <c r="C1" s="49"/>
      <c r="D1" s="49"/>
      <c r="E1" s="50" t="s">
        <v>13</v>
      </c>
      <c r="F1" s="32"/>
      <c r="G1" s="32"/>
      <c r="H1" s="32"/>
      <c r="I1" s="32"/>
      <c r="J1" s="32"/>
      <c r="K1" s="32"/>
      <c r="L1" s="32"/>
      <c r="M1" s="32"/>
      <c r="N1" s="32"/>
      <c r="O1" s="32"/>
    </row>
    <row r="2" spans="1:15" ht="12">
      <c r="A2" s="253" t="s">
        <v>190</v>
      </c>
      <c r="B2" s="254" t="s">
        <v>181</v>
      </c>
      <c r="C2" s="254" t="s">
        <v>182</v>
      </c>
      <c r="D2" s="254" t="s">
        <v>183</v>
      </c>
      <c r="E2" s="255" t="s">
        <v>176</v>
      </c>
      <c r="F2" s="32"/>
      <c r="G2" s="32"/>
      <c r="H2" s="32"/>
      <c r="I2" s="32"/>
      <c r="J2" s="32"/>
      <c r="K2" s="32"/>
      <c r="L2" s="32"/>
      <c r="M2" s="32"/>
      <c r="N2" s="32"/>
      <c r="O2" s="32"/>
    </row>
    <row r="3" spans="1:15" ht="12">
      <c r="A3" s="256" t="s">
        <v>14</v>
      </c>
      <c r="B3" s="257"/>
      <c r="C3" s="257"/>
      <c r="D3" s="257"/>
      <c r="E3" s="258"/>
      <c r="F3" s="32"/>
      <c r="G3" s="32"/>
      <c r="H3" s="32"/>
      <c r="I3" s="32"/>
      <c r="J3" s="32"/>
      <c r="K3" s="32"/>
      <c r="L3" s="32"/>
      <c r="M3" s="32"/>
      <c r="N3" s="32"/>
      <c r="O3" s="32"/>
    </row>
    <row r="4" spans="1:15" ht="12">
      <c r="A4" s="157" t="s">
        <v>211</v>
      </c>
      <c r="B4" s="46">
        <v>320000</v>
      </c>
      <c r="C4" s="46">
        <v>336000</v>
      </c>
      <c r="D4" s="46">
        <v>352800</v>
      </c>
      <c r="E4" s="151" t="s">
        <v>200</v>
      </c>
      <c r="F4" s="32"/>
      <c r="G4" s="32"/>
      <c r="H4" s="32"/>
      <c r="I4" s="32"/>
      <c r="J4" s="32"/>
      <c r="K4" s="32"/>
      <c r="L4" s="32"/>
      <c r="M4" s="32"/>
      <c r="N4" s="32"/>
      <c r="O4" s="32"/>
    </row>
    <row r="5" spans="1:15" ht="12">
      <c r="A5" s="158"/>
      <c r="B5" s="44"/>
      <c r="C5" s="44"/>
      <c r="D5" s="44"/>
      <c r="E5" s="153"/>
      <c r="F5" s="32"/>
      <c r="G5" s="32"/>
      <c r="H5" s="32"/>
      <c r="I5" s="32"/>
      <c r="J5" s="32"/>
      <c r="K5" s="32"/>
      <c r="L5" s="32"/>
      <c r="M5" s="32"/>
      <c r="N5" s="32"/>
      <c r="O5" s="32"/>
    </row>
    <row r="6" spans="1:15" ht="12">
      <c r="A6" s="158"/>
      <c r="B6" s="44"/>
      <c r="C6" s="44"/>
      <c r="D6" s="44"/>
      <c r="E6" s="153"/>
      <c r="F6" s="32"/>
      <c r="G6" s="32"/>
      <c r="H6" s="32"/>
      <c r="I6" s="32"/>
      <c r="J6" s="32"/>
      <c r="K6" s="32"/>
      <c r="L6" s="32"/>
      <c r="M6" s="32"/>
      <c r="N6" s="32"/>
      <c r="O6" s="32"/>
    </row>
    <row r="7" spans="1:15" ht="12">
      <c r="A7" s="158"/>
      <c r="B7" s="44"/>
      <c r="C7" s="44"/>
      <c r="D7" s="44"/>
      <c r="E7" s="153"/>
      <c r="F7" s="32"/>
      <c r="G7" s="32"/>
      <c r="H7" s="32"/>
      <c r="I7" s="32"/>
      <c r="J7" s="32"/>
      <c r="K7" s="32"/>
      <c r="L7" s="32"/>
      <c r="M7" s="32"/>
      <c r="N7" s="32"/>
      <c r="O7" s="32"/>
    </row>
    <row r="8" spans="1:15" ht="12">
      <c r="A8" s="158"/>
      <c r="B8" s="44"/>
      <c r="C8" s="44"/>
      <c r="D8" s="44"/>
      <c r="E8" s="153"/>
      <c r="F8" s="32"/>
      <c r="G8" s="32"/>
      <c r="H8" s="32"/>
      <c r="I8" s="32"/>
      <c r="J8" s="32"/>
      <c r="K8" s="32"/>
      <c r="L8" s="32"/>
      <c r="M8" s="32"/>
      <c r="N8" s="32"/>
      <c r="O8" s="32"/>
    </row>
    <row r="9" spans="1:15" ht="12">
      <c r="A9" s="158"/>
      <c r="B9" s="44"/>
      <c r="C9" s="44"/>
      <c r="D9" s="44"/>
      <c r="E9" s="153"/>
      <c r="F9" s="32"/>
      <c r="G9" s="32"/>
      <c r="H9" s="32"/>
      <c r="I9" s="32"/>
      <c r="J9" s="32"/>
      <c r="K9" s="32"/>
      <c r="L9" s="32"/>
      <c r="M9" s="32"/>
      <c r="N9" s="32"/>
      <c r="O9" s="32"/>
    </row>
    <row r="10" spans="1:15" ht="12">
      <c r="A10" s="158"/>
      <c r="B10" s="44"/>
      <c r="C10" s="44"/>
      <c r="D10" s="44"/>
      <c r="E10" s="153"/>
      <c r="F10" s="32"/>
      <c r="G10" s="32"/>
      <c r="H10" s="32"/>
      <c r="I10" s="32"/>
      <c r="J10" s="32"/>
      <c r="K10" s="32"/>
      <c r="L10" s="32"/>
      <c r="M10" s="32"/>
      <c r="N10" s="32"/>
      <c r="O10" s="32"/>
    </row>
    <row r="11" spans="1:15" ht="12">
      <c r="A11" s="158"/>
      <c r="B11" s="44"/>
      <c r="C11" s="44"/>
      <c r="D11" s="44"/>
      <c r="E11" s="153"/>
      <c r="F11" s="32"/>
      <c r="G11" s="32"/>
      <c r="H11" s="32"/>
      <c r="I11" s="32"/>
      <c r="J11" s="32"/>
      <c r="K11" s="32"/>
      <c r="L11" s="32"/>
      <c r="M11" s="32"/>
      <c r="N11" s="32"/>
      <c r="O11" s="32"/>
    </row>
    <row r="12" spans="1:15" ht="12">
      <c r="A12" s="158"/>
      <c r="B12" s="44"/>
      <c r="C12" s="44"/>
      <c r="D12" s="44"/>
      <c r="E12" s="153"/>
      <c r="F12" s="32"/>
      <c r="G12" s="32"/>
      <c r="H12" s="32"/>
      <c r="I12" s="32"/>
      <c r="J12" s="32"/>
      <c r="K12" s="32"/>
      <c r="L12" s="32"/>
      <c r="M12" s="32"/>
      <c r="N12" s="32"/>
      <c r="O12" s="32"/>
    </row>
    <row r="13" spans="1:15" ht="12">
      <c r="A13" s="158"/>
      <c r="B13" s="44"/>
      <c r="C13" s="44"/>
      <c r="D13" s="44"/>
      <c r="E13" s="153"/>
      <c r="F13" s="32"/>
      <c r="G13" s="32"/>
      <c r="H13" s="32"/>
      <c r="I13" s="32"/>
      <c r="J13" s="32"/>
      <c r="K13" s="32"/>
      <c r="L13" s="32"/>
      <c r="M13" s="32"/>
      <c r="N13" s="32"/>
      <c r="O13" s="32"/>
    </row>
    <row r="14" spans="1:15" ht="12">
      <c r="A14" s="158"/>
      <c r="B14" s="44"/>
      <c r="C14" s="44"/>
      <c r="D14" s="44"/>
      <c r="E14" s="153"/>
      <c r="F14" s="32"/>
      <c r="G14" s="32"/>
      <c r="H14" s="32"/>
      <c r="I14" s="32"/>
      <c r="J14" s="32"/>
      <c r="K14" s="32"/>
      <c r="L14" s="32"/>
      <c r="M14" s="32"/>
      <c r="N14" s="32"/>
      <c r="O14" s="32"/>
    </row>
    <row r="15" spans="1:15" ht="12">
      <c r="A15" s="158"/>
      <c r="B15" s="44"/>
      <c r="C15" s="44"/>
      <c r="D15" s="44"/>
      <c r="E15" s="153"/>
      <c r="F15" s="32"/>
      <c r="G15" s="32"/>
      <c r="H15" s="32"/>
      <c r="I15" s="32"/>
      <c r="J15" s="32"/>
      <c r="K15" s="32"/>
      <c r="L15" s="32"/>
      <c r="M15" s="32"/>
      <c r="N15" s="32"/>
      <c r="O15" s="32"/>
    </row>
    <row r="16" spans="1:15" ht="12">
      <c r="A16" s="158"/>
      <c r="B16" s="44"/>
      <c r="C16" s="44"/>
      <c r="D16" s="44"/>
      <c r="E16" s="153"/>
      <c r="F16" s="32"/>
      <c r="G16" s="32"/>
      <c r="H16" s="32"/>
      <c r="I16" s="32"/>
      <c r="J16" s="32"/>
      <c r="K16" s="32"/>
      <c r="L16" s="32"/>
      <c r="M16" s="32"/>
      <c r="N16" s="32"/>
      <c r="O16" s="32"/>
    </row>
    <row r="17" spans="1:15" ht="12">
      <c r="A17" s="159"/>
      <c r="B17" s="45"/>
      <c r="C17" s="45"/>
      <c r="D17" s="45"/>
      <c r="E17" s="160"/>
      <c r="F17" s="32"/>
      <c r="G17" s="32"/>
      <c r="H17" s="32"/>
      <c r="I17" s="32"/>
      <c r="J17" s="32"/>
      <c r="K17" s="32"/>
      <c r="L17" s="32"/>
      <c r="M17" s="32"/>
      <c r="N17" s="32"/>
      <c r="O17" s="32"/>
    </row>
    <row r="18" spans="1:15" ht="12">
      <c r="A18" s="253" t="s">
        <v>175</v>
      </c>
      <c r="B18" s="259">
        <v>320000</v>
      </c>
      <c r="C18" s="259">
        <v>336000</v>
      </c>
      <c r="D18" s="259">
        <v>352800</v>
      </c>
      <c r="E18" s="253"/>
      <c r="F18" s="32"/>
      <c r="G18" s="32"/>
      <c r="H18" s="32"/>
      <c r="I18" s="32"/>
      <c r="J18" s="32"/>
      <c r="K18" s="32"/>
      <c r="L18" s="32"/>
      <c r="M18" s="32"/>
      <c r="N18" s="32"/>
      <c r="O18" s="32"/>
    </row>
    <row r="19" spans="1:15" ht="51.75" customHeight="1">
      <c r="A19" s="52"/>
      <c r="B19" s="52"/>
      <c r="C19" s="52"/>
      <c r="D19" s="52"/>
      <c r="E19" s="52"/>
      <c r="F19" s="32"/>
      <c r="G19" s="32"/>
      <c r="H19" s="32"/>
      <c r="I19" s="32"/>
      <c r="J19" s="32"/>
      <c r="K19" s="32"/>
      <c r="L19" s="32"/>
      <c r="M19" s="32"/>
      <c r="N19" s="32"/>
      <c r="O19" s="32"/>
    </row>
    <row r="20" spans="1:15" ht="12">
      <c r="A20" s="253" t="s">
        <v>15</v>
      </c>
      <c r="B20" s="253" t="s">
        <v>181</v>
      </c>
      <c r="C20" s="253" t="s">
        <v>182</v>
      </c>
      <c r="D20" s="253" t="s">
        <v>183</v>
      </c>
      <c r="E20" s="253" t="s">
        <v>78</v>
      </c>
      <c r="F20" s="32"/>
      <c r="G20" s="32"/>
      <c r="H20" s="32"/>
      <c r="I20" s="32"/>
      <c r="J20" s="32"/>
      <c r="K20" s="32"/>
      <c r="L20" s="32"/>
      <c r="M20" s="32"/>
      <c r="N20" s="32"/>
      <c r="O20" s="32"/>
    </row>
    <row r="21" spans="1:15" ht="12">
      <c r="A21" s="256" t="s">
        <v>175</v>
      </c>
      <c r="B21" s="260">
        <f>B18</f>
        <v>320000</v>
      </c>
      <c r="C21" s="260">
        <f>C18</f>
        <v>336000</v>
      </c>
      <c r="D21" s="260">
        <f>D18</f>
        <v>352800</v>
      </c>
      <c r="E21" s="256"/>
      <c r="F21" s="32"/>
      <c r="G21" s="32"/>
      <c r="H21" s="32"/>
      <c r="I21" s="32"/>
      <c r="J21" s="32"/>
      <c r="K21" s="32"/>
      <c r="L21" s="32"/>
      <c r="M21" s="32"/>
      <c r="N21" s="32"/>
      <c r="O21" s="32"/>
    </row>
    <row r="22" spans="1:15" ht="12">
      <c r="A22" s="148" t="s">
        <v>166</v>
      </c>
      <c r="B22" s="48">
        <v>112000</v>
      </c>
      <c r="C22" s="48">
        <f>(B22/B21)*C21</f>
        <v>117599.99999999999</v>
      </c>
      <c r="D22" s="48">
        <f>(B22/B21)*D21</f>
        <v>123479.99999999999</v>
      </c>
      <c r="E22" s="149" t="s">
        <v>212</v>
      </c>
      <c r="F22" s="32"/>
      <c r="G22" s="32"/>
      <c r="H22" s="32"/>
      <c r="I22" s="32"/>
      <c r="J22" s="32"/>
      <c r="K22" s="32"/>
      <c r="L22" s="32"/>
      <c r="M22" s="32"/>
      <c r="N22" s="32"/>
      <c r="O22" s="32"/>
    </row>
    <row r="23" spans="1:15" ht="12">
      <c r="A23" s="256" t="s">
        <v>77</v>
      </c>
      <c r="B23" s="260">
        <f>B21-B22</f>
        <v>208000</v>
      </c>
      <c r="C23" s="260">
        <f>C21-C22</f>
        <v>218400</v>
      </c>
      <c r="D23" s="260">
        <f>D21-D22</f>
        <v>229320</v>
      </c>
      <c r="E23" s="256"/>
      <c r="F23" s="32"/>
      <c r="G23" s="32"/>
      <c r="H23" s="32"/>
      <c r="I23" s="32"/>
      <c r="J23" s="32"/>
      <c r="K23" s="32"/>
      <c r="L23" s="32"/>
      <c r="M23" s="32"/>
      <c r="N23" s="32"/>
      <c r="O23" s="32"/>
    </row>
    <row r="24" spans="1:15" s="40" customFormat="1" ht="12">
      <c r="A24" s="150" t="s">
        <v>65</v>
      </c>
      <c r="B24" s="46">
        <v>18000</v>
      </c>
      <c r="C24" s="46">
        <v>18240</v>
      </c>
      <c r="D24" s="46">
        <v>18492</v>
      </c>
      <c r="E24" s="151"/>
      <c r="F24" s="32"/>
      <c r="G24" s="32"/>
      <c r="H24" s="32"/>
      <c r="I24" s="32"/>
      <c r="J24" s="32"/>
      <c r="K24" s="32"/>
      <c r="L24" s="32"/>
      <c r="M24" s="32"/>
      <c r="N24" s="32"/>
      <c r="O24" s="32"/>
    </row>
    <row r="25" spans="1:15" s="40" customFormat="1" ht="12">
      <c r="A25" s="152" t="s">
        <v>168</v>
      </c>
      <c r="B25" s="44">
        <v>93000</v>
      </c>
      <c r="C25" s="44">
        <v>94860</v>
      </c>
      <c r="D25" s="44">
        <v>96750</v>
      </c>
      <c r="E25" s="153" t="s">
        <v>217</v>
      </c>
      <c r="F25" s="32"/>
      <c r="G25" s="32"/>
      <c r="H25" s="32"/>
      <c r="I25" s="32"/>
      <c r="J25" s="32"/>
      <c r="K25" s="32"/>
      <c r="L25" s="32"/>
      <c r="M25" s="32"/>
      <c r="N25" s="32"/>
      <c r="O25" s="32"/>
    </row>
    <row r="26" spans="1:15" s="40" customFormat="1" ht="12">
      <c r="A26" s="152" t="s">
        <v>153</v>
      </c>
      <c r="B26" s="44"/>
      <c r="C26" s="44"/>
      <c r="D26" s="44"/>
      <c r="E26" s="153"/>
      <c r="F26" s="32"/>
      <c r="G26" s="32"/>
      <c r="H26" s="32"/>
      <c r="I26" s="32"/>
      <c r="J26" s="32"/>
      <c r="K26" s="32"/>
      <c r="L26" s="32"/>
      <c r="M26" s="32"/>
      <c r="N26" s="32"/>
      <c r="O26" s="32"/>
    </row>
    <row r="27" spans="1:15" s="40" customFormat="1" ht="12">
      <c r="A27" s="152" t="s">
        <v>162</v>
      </c>
      <c r="B27" s="44">
        <v>6000</v>
      </c>
      <c r="C27" s="44">
        <v>6300</v>
      </c>
      <c r="D27" s="44">
        <v>6600</v>
      </c>
      <c r="E27" s="153" t="s">
        <v>193</v>
      </c>
      <c r="F27" s="32"/>
      <c r="G27" s="32"/>
      <c r="H27" s="32"/>
      <c r="I27" s="32"/>
      <c r="J27" s="32"/>
      <c r="K27" s="32"/>
      <c r="L27" s="32"/>
      <c r="M27" s="32"/>
      <c r="N27" s="32"/>
      <c r="O27" s="32"/>
    </row>
    <row r="28" spans="1:15" s="40" customFormat="1" ht="12">
      <c r="A28" s="152" t="s">
        <v>163</v>
      </c>
      <c r="B28" s="44">
        <v>5500</v>
      </c>
      <c r="C28" s="44">
        <v>4500</v>
      </c>
      <c r="D28" s="44">
        <v>4500</v>
      </c>
      <c r="E28" s="153" t="s">
        <v>192</v>
      </c>
      <c r="F28" s="32"/>
      <c r="G28" s="32"/>
      <c r="H28" s="32"/>
      <c r="I28" s="32"/>
      <c r="J28" s="32"/>
      <c r="K28" s="32"/>
      <c r="L28" s="32"/>
      <c r="M28" s="32"/>
      <c r="N28" s="32"/>
      <c r="O28" s="32"/>
    </row>
    <row r="29" spans="1:15" s="40" customFormat="1" ht="12">
      <c r="A29" s="152" t="s">
        <v>169</v>
      </c>
      <c r="B29" s="228" t="s">
        <v>197</v>
      </c>
      <c r="C29" s="228" t="s">
        <v>197</v>
      </c>
      <c r="D29" s="228" t="s">
        <v>197</v>
      </c>
      <c r="E29" s="153"/>
      <c r="F29" s="32"/>
      <c r="G29" s="32"/>
      <c r="H29" s="32"/>
      <c r="I29" s="32"/>
      <c r="J29" s="32"/>
      <c r="K29" s="32"/>
      <c r="L29" s="32"/>
      <c r="M29" s="32"/>
      <c r="N29" s="32"/>
      <c r="O29" s="32"/>
    </row>
    <row r="30" spans="1:15" s="40" customFormat="1" ht="12">
      <c r="A30" s="152" t="s">
        <v>170</v>
      </c>
      <c r="B30" s="44">
        <v>4000</v>
      </c>
      <c r="C30" s="44">
        <v>4200</v>
      </c>
      <c r="D30" s="44">
        <v>4400</v>
      </c>
      <c r="E30" s="153" t="s">
        <v>194</v>
      </c>
      <c r="F30" s="32"/>
      <c r="G30" s="32"/>
      <c r="H30" s="32"/>
      <c r="I30" s="32"/>
      <c r="J30" s="32"/>
      <c r="K30" s="32"/>
      <c r="L30" s="32"/>
      <c r="M30" s="32"/>
      <c r="N30" s="32"/>
      <c r="O30" s="32"/>
    </row>
    <row r="31" spans="1:15" s="40" customFormat="1" ht="12">
      <c r="A31" s="152" t="s">
        <v>171</v>
      </c>
      <c r="B31" s="44">
        <v>1000</v>
      </c>
      <c r="C31" s="44">
        <v>2000</v>
      </c>
      <c r="D31" s="44">
        <v>2000</v>
      </c>
      <c r="E31" s="153" t="s">
        <v>191</v>
      </c>
      <c r="F31" s="32"/>
      <c r="G31" s="32"/>
      <c r="H31" s="32"/>
      <c r="I31" s="32"/>
      <c r="J31" s="32"/>
      <c r="K31" s="32"/>
      <c r="L31" s="32"/>
      <c r="M31" s="32"/>
      <c r="N31" s="32"/>
      <c r="O31" s="32"/>
    </row>
    <row r="32" spans="1:15" s="40" customFormat="1" ht="12">
      <c r="A32" s="152" t="s">
        <v>172</v>
      </c>
      <c r="B32" s="44">
        <v>1000</v>
      </c>
      <c r="C32" s="44">
        <v>1100</v>
      </c>
      <c r="D32" s="44">
        <v>1200</v>
      </c>
      <c r="E32" s="153"/>
      <c r="F32" s="32"/>
      <c r="G32" s="32"/>
      <c r="H32" s="32"/>
      <c r="I32" s="32"/>
      <c r="J32" s="32"/>
      <c r="K32" s="32"/>
      <c r="L32" s="32"/>
      <c r="M32" s="32"/>
      <c r="N32" s="32"/>
      <c r="O32" s="32"/>
    </row>
    <row r="33" spans="1:15" s="40" customFormat="1" ht="12">
      <c r="A33" s="152" t="s">
        <v>210</v>
      </c>
      <c r="B33" s="44">
        <v>1500</v>
      </c>
      <c r="C33" s="44">
        <v>1500</v>
      </c>
      <c r="D33" s="44">
        <v>1500</v>
      </c>
      <c r="E33" s="153"/>
      <c r="F33" s="32"/>
      <c r="G33" s="32"/>
      <c r="H33" s="32"/>
      <c r="I33" s="32"/>
      <c r="J33" s="32"/>
      <c r="K33" s="32"/>
      <c r="L33" s="32"/>
      <c r="M33" s="32"/>
      <c r="N33" s="32"/>
      <c r="O33" s="32"/>
    </row>
    <row r="34" spans="1:15" s="40" customFormat="1" ht="12">
      <c r="A34" s="152" t="s">
        <v>173</v>
      </c>
      <c r="B34" s="228" t="s">
        <v>197</v>
      </c>
      <c r="C34" s="228">
        <v>6500</v>
      </c>
      <c r="D34" s="228">
        <v>1200</v>
      </c>
      <c r="E34" s="153"/>
      <c r="F34" s="32"/>
      <c r="G34" s="32"/>
      <c r="H34" s="32"/>
      <c r="I34" s="32"/>
      <c r="J34" s="32"/>
      <c r="K34" s="32"/>
      <c r="L34" s="32"/>
      <c r="M34" s="32"/>
      <c r="N34" s="32"/>
      <c r="O34" s="32"/>
    </row>
    <row r="35" spans="1:15" s="40" customFormat="1" ht="12">
      <c r="A35" s="152" t="s">
        <v>99</v>
      </c>
      <c r="B35" s="44">
        <v>5300</v>
      </c>
      <c r="C35" s="44">
        <v>5300</v>
      </c>
      <c r="D35" s="44">
        <v>5300</v>
      </c>
      <c r="E35" s="153" t="s">
        <v>195</v>
      </c>
      <c r="F35" s="32"/>
      <c r="G35" s="32"/>
      <c r="H35" s="32"/>
      <c r="I35" s="32"/>
      <c r="J35" s="32"/>
      <c r="K35" s="32"/>
      <c r="L35" s="32"/>
      <c r="M35" s="32"/>
      <c r="N35" s="32"/>
      <c r="O35" s="32"/>
    </row>
    <row r="36" spans="1:15" s="40" customFormat="1" ht="12">
      <c r="A36" s="152" t="s">
        <v>46</v>
      </c>
      <c r="B36" s="44"/>
      <c r="C36" s="223" t="s">
        <v>152</v>
      </c>
      <c r="D36" s="223" t="s">
        <v>152</v>
      </c>
      <c r="E36" s="153"/>
      <c r="F36" s="32"/>
      <c r="G36" s="32"/>
      <c r="H36" s="32"/>
      <c r="I36" s="32"/>
      <c r="J36" s="32"/>
      <c r="K36" s="32"/>
      <c r="L36" s="32"/>
      <c r="M36" s="32"/>
      <c r="N36" s="32"/>
      <c r="O36" s="32"/>
    </row>
    <row r="37" spans="1:15" s="40" customFormat="1" ht="12">
      <c r="A37" s="152" t="s">
        <v>165</v>
      </c>
      <c r="B37" s="44">
        <v>2000</v>
      </c>
      <c r="C37" s="44">
        <v>2300</v>
      </c>
      <c r="D37" s="44">
        <v>2600</v>
      </c>
      <c r="E37" s="154"/>
      <c r="F37" s="32"/>
      <c r="G37" s="32"/>
      <c r="H37" s="32"/>
      <c r="I37" s="32"/>
      <c r="J37" s="32"/>
      <c r="K37" s="32"/>
      <c r="L37" s="32"/>
      <c r="M37" s="32"/>
      <c r="N37" s="32"/>
      <c r="O37" s="32"/>
    </row>
    <row r="38" spans="1:15" s="40" customFormat="1" ht="12">
      <c r="A38" s="152" t="s">
        <v>167</v>
      </c>
      <c r="B38" s="44">
        <v>15000</v>
      </c>
      <c r="C38" s="44">
        <v>15000</v>
      </c>
      <c r="D38" s="44">
        <v>15000</v>
      </c>
      <c r="E38" s="153"/>
      <c r="F38" s="32"/>
      <c r="G38" s="32"/>
      <c r="H38" s="32"/>
      <c r="I38" s="32"/>
      <c r="J38" s="32"/>
      <c r="K38" s="32"/>
      <c r="L38" s="32"/>
      <c r="M38" s="32"/>
      <c r="N38" s="32"/>
      <c r="O38" s="32"/>
    </row>
    <row r="39" spans="1:15" s="40" customFormat="1" ht="12">
      <c r="A39" s="152" t="s">
        <v>209</v>
      </c>
      <c r="B39" s="44">
        <v>2500</v>
      </c>
      <c r="C39" s="44">
        <v>2625</v>
      </c>
      <c r="D39" s="44">
        <v>2756</v>
      </c>
      <c r="E39" s="153"/>
      <c r="F39" s="32"/>
      <c r="G39" s="32"/>
      <c r="H39" s="32"/>
      <c r="I39" s="32"/>
      <c r="J39" s="32"/>
      <c r="K39" s="32"/>
      <c r="L39" s="32"/>
      <c r="M39" s="32"/>
      <c r="N39" s="32"/>
      <c r="O39" s="32"/>
    </row>
    <row r="40" spans="1:15" s="40" customFormat="1" ht="12">
      <c r="A40" s="152" t="s">
        <v>164</v>
      </c>
      <c r="B40" s="44">
        <v>8300</v>
      </c>
      <c r="C40" s="44">
        <v>8300</v>
      </c>
      <c r="D40" s="44">
        <v>8300</v>
      </c>
      <c r="E40" s="154"/>
      <c r="F40" s="32"/>
      <c r="G40" s="32"/>
      <c r="H40" s="32"/>
      <c r="I40" s="32"/>
      <c r="J40" s="32"/>
      <c r="K40" s="32"/>
      <c r="L40" s="32"/>
      <c r="M40" s="32"/>
      <c r="N40" s="32"/>
      <c r="O40" s="32"/>
    </row>
    <row r="41" spans="1:15" s="40" customFormat="1" ht="12">
      <c r="A41" s="155" t="s">
        <v>174</v>
      </c>
      <c r="B41" s="45">
        <v>1000</v>
      </c>
      <c r="C41" s="45">
        <v>500</v>
      </c>
      <c r="D41" s="45">
        <v>500</v>
      </c>
      <c r="E41" s="156" t="s">
        <v>196</v>
      </c>
      <c r="F41" s="32"/>
      <c r="G41" s="32"/>
      <c r="H41" s="32"/>
      <c r="I41" s="32"/>
      <c r="J41" s="32"/>
      <c r="K41" s="32"/>
      <c r="L41" s="32"/>
      <c r="M41" s="32"/>
      <c r="N41" s="32"/>
      <c r="O41" s="32"/>
    </row>
    <row r="42" spans="1:15" ht="12">
      <c r="A42" s="253" t="s">
        <v>184</v>
      </c>
      <c r="B42" s="259">
        <f>SUM(B24:B41)</f>
        <v>164100</v>
      </c>
      <c r="C42" s="259">
        <f>SUM(C24:C41)</f>
        <v>173225</v>
      </c>
      <c r="D42" s="259">
        <f>SUM(D24:D41)</f>
        <v>171098</v>
      </c>
      <c r="E42" s="253"/>
      <c r="F42" s="32"/>
      <c r="G42" s="32"/>
      <c r="H42" s="32"/>
      <c r="I42" s="32"/>
      <c r="J42" s="32"/>
      <c r="K42" s="32"/>
      <c r="L42" s="32"/>
      <c r="M42" s="32"/>
      <c r="N42" s="32"/>
      <c r="O42" s="32"/>
    </row>
    <row r="43" spans="1:15" s="41" customFormat="1" ht="15">
      <c r="A43" s="146" t="s">
        <v>216</v>
      </c>
      <c r="B43" s="43">
        <f>B23-B42</f>
        <v>43900</v>
      </c>
      <c r="C43" s="43">
        <f>C23-C42</f>
        <v>45175</v>
      </c>
      <c r="D43" s="43">
        <f>D23-D42</f>
        <v>58222</v>
      </c>
      <c r="E43" s="147"/>
      <c r="F43" s="47"/>
      <c r="G43" s="47"/>
      <c r="H43" s="47"/>
      <c r="I43" s="47"/>
      <c r="J43" s="47"/>
      <c r="K43" s="47"/>
      <c r="L43" s="47"/>
      <c r="M43" s="47"/>
      <c r="N43" s="47"/>
      <c r="O43" s="47"/>
    </row>
    <row r="44" spans="1:15" ht="12">
      <c r="A44" s="32"/>
      <c r="B44" s="32"/>
      <c r="C44" s="32"/>
      <c r="D44" s="32"/>
      <c r="E44" s="32"/>
      <c r="F44" s="32"/>
      <c r="G44" s="32"/>
      <c r="H44" s="32"/>
      <c r="I44" s="32"/>
      <c r="J44" s="32"/>
      <c r="K44" s="32"/>
      <c r="L44" s="32"/>
      <c r="M44" s="32"/>
      <c r="N44" s="32"/>
      <c r="O44" s="32"/>
    </row>
    <row r="45" spans="1:15" ht="12">
      <c r="A45" s="32"/>
      <c r="B45" s="32"/>
      <c r="C45" s="32"/>
      <c r="D45" s="32"/>
      <c r="E45" s="32"/>
      <c r="F45" s="32"/>
      <c r="G45" s="32"/>
      <c r="H45" s="32"/>
      <c r="I45" s="32"/>
      <c r="J45" s="32"/>
      <c r="K45" s="32"/>
      <c r="L45" s="32"/>
      <c r="M45" s="32"/>
      <c r="N45" s="32"/>
      <c r="O45" s="32"/>
    </row>
    <row r="46" spans="1:15" ht="12">
      <c r="A46" s="32"/>
      <c r="B46" s="32"/>
      <c r="C46" s="32"/>
      <c r="D46" s="32"/>
      <c r="E46" s="32"/>
      <c r="F46" s="32"/>
      <c r="G46" s="32"/>
      <c r="H46" s="32"/>
      <c r="I46" s="32"/>
      <c r="J46" s="32"/>
      <c r="K46" s="32"/>
      <c r="L46" s="32"/>
      <c r="M46" s="32"/>
      <c r="N46" s="32"/>
      <c r="O46" s="32"/>
    </row>
    <row r="47" spans="1:15" ht="12">
      <c r="A47" s="32"/>
      <c r="B47" s="32"/>
      <c r="C47" s="32"/>
      <c r="D47" s="32"/>
      <c r="E47" s="32"/>
      <c r="F47" s="32"/>
      <c r="G47" s="32"/>
      <c r="H47" s="32"/>
      <c r="I47" s="32"/>
      <c r="J47" s="32"/>
      <c r="K47" s="32"/>
      <c r="L47" s="32"/>
      <c r="M47" s="32"/>
      <c r="N47" s="32"/>
      <c r="O47" s="32"/>
    </row>
    <row r="48" spans="1:15" ht="12">
      <c r="A48" s="32"/>
      <c r="B48" s="32"/>
      <c r="C48" s="32"/>
      <c r="D48" s="32"/>
      <c r="E48" s="32"/>
      <c r="F48" s="32"/>
      <c r="G48" s="32"/>
      <c r="H48" s="32"/>
      <c r="I48" s="32"/>
      <c r="J48" s="32"/>
      <c r="K48" s="32"/>
      <c r="L48" s="32"/>
      <c r="M48" s="32"/>
      <c r="N48" s="32"/>
      <c r="O48" s="32"/>
    </row>
    <row r="49" spans="1:15" ht="12">
      <c r="A49" s="32"/>
      <c r="B49" s="32"/>
      <c r="C49" s="32"/>
      <c r="D49" s="32"/>
      <c r="E49" s="32"/>
      <c r="F49" s="32"/>
      <c r="G49" s="32"/>
      <c r="H49" s="32"/>
      <c r="I49" s="32"/>
      <c r="J49" s="32"/>
      <c r="K49" s="32"/>
      <c r="L49" s="32"/>
      <c r="M49" s="32"/>
      <c r="N49" s="32"/>
      <c r="O49" s="32"/>
    </row>
    <row r="50" spans="1:15" ht="12">
      <c r="A50" s="32"/>
      <c r="B50" s="32"/>
      <c r="C50" s="32"/>
      <c r="D50" s="32"/>
      <c r="E50" s="32"/>
      <c r="F50" s="32"/>
      <c r="G50" s="32"/>
      <c r="H50" s="32"/>
      <c r="I50" s="32"/>
      <c r="J50" s="32"/>
      <c r="K50" s="32"/>
      <c r="L50" s="32"/>
      <c r="M50" s="32"/>
      <c r="N50" s="32"/>
      <c r="O50" s="32"/>
    </row>
    <row r="51" spans="1:15" ht="12">
      <c r="A51" s="32"/>
      <c r="B51" s="32"/>
      <c r="C51" s="32"/>
      <c r="D51" s="32"/>
      <c r="E51" s="32"/>
      <c r="F51" s="32"/>
      <c r="G51" s="32"/>
      <c r="H51" s="32"/>
      <c r="I51" s="32"/>
      <c r="J51" s="32"/>
      <c r="K51" s="32"/>
      <c r="L51" s="32"/>
      <c r="M51" s="32"/>
      <c r="N51" s="32"/>
      <c r="O51" s="32"/>
    </row>
    <row r="52" spans="1:15" ht="12">
      <c r="A52" s="32"/>
      <c r="B52" s="32"/>
      <c r="C52" s="32"/>
      <c r="D52" s="32"/>
      <c r="E52" s="32"/>
      <c r="F52" s="32"/>
      <c r="G52" s="32"/>
      <c r="H52" s="32"/>
      <c r="I52" s="32"/>
      <c r="J52" s="32"/>
      <c r="K52" s="32"/>
      <c r="L52" s="32"/>
      <c r="M52" s="32"/>
      <c r="N52" s="32"/>
      <c r="O52" s="32"/>
    </row>
    <row r="53" spans="1:15" ht="12">
      <c r="A53" s="32"/>
      <c r="B53" s="32"/>
      <c r="C53" s="32"/>
      <c r="D53" s="32"/>
      <c r="E53" s="32"/>
      <c r="F53" s="32"/>
      <c r="G53" s="32"/>
      <c r="H53" s="32"/>
      <c r="I53" s="32"/>
      <c r="J53" s="32"/>
      <c r="K53" s="32"/>
      <c r="L53" s="32"/>
      <c r="M53" s="32"/>
      <c r="N53" s="32"/>
      <c r="O53" s="32"/>
    </row>
    <row r="54" spans="1:15" ht="12">
      <c r="A54" s="32"/>
      <c r="B54" s="32"/>
      <c r="C54" s="32"/>
      <c r="D54" s="32"/>
      <c r="E54" s="32"/>
      <c r="F54" s="32"/>
      <c r="G54" s="32"/>
      <c r="H54" s="32"/>
      <c r="I54" s="32"/>
      <c r="J54" s="32"/>
      <c r="K54" s="32"/>
      <c r="L54" s="32"/>
      <c r="M54" s="32"/>
      <c r="N54" s="32"/>
      <c r="O54" s="32"/>
    </row>
    <row r="55" spans="1:15" ht="12">
      <c r="A55" s="32"/>
      <c r="B55" s="32"/>
      <c r="C55" s="32"/>
      <c r="D55" s="32"/>
      <c r="E55" s="32"/>
      <c r="F55" s="32"/>
      <c r="G55" s="32"/>
      <c r="H55" s="32"/>
      <c r="I55" s="32"/>
      <c r="J55" s="32"/>
      <c r="K55" s="32"/>
      <c r="L55" s="32"/>
      <c r="M55" s="32"/>
      <c r="N55" s="32"/>
      <c r="O55" s="32"/>
    </row>
    <row r="56" spans="1:15" ht="12">
      <c r="A56" s="32"/>
      <c r="B56" s="32"/>
      <c r="C56" s="32"/>
      <c r="D56" s="32"/>
      <c r="E56" s="32"/>
      <c r="F56" s="32"/>
      <c r="G56" s="32"/>
      <c r="H56" s="32"/>
      <c r="I56" s="32"/>
      <c r="J56" s="32"/>
      <c r="K56" s="32"/>
      <c r="L56" s="32"/>
      <c r="M56" s="32"/>
      <c r="N56" s="32"/>
      <c r="O56" s="32"/>
    </row>
    <row r="57" spans="1:15" ht="12">
      <c r="A57" s="32"/>
      <c r="B57" s="32"/>
      <c r="C57" s="32"/>
      <c r="D57" s="32"/>
      <c r="E57" s="32"/>
      <c r="F57" s="32"/>
      <c r="G57" s="32"/>
      <c r="H57" s="32"/>
      <c r="I57" s="32"/>
      <c r="J57" s="32"/>
      <c r="K57" s="32"/>
      <c r="L57" s="32"/>
      <c r="M57" s="32"/>
      <c r="N57" s="32"/>
      <c r="O57" s="32"/>
    </row>
    <row r="58" spans="1:15" ht="12">
      <c r="A58" s="32"/>
      <c r="B58" s="32"/>
      <c r="C58" s="32"/>
      <c r="D58" s="32"/>
      <c r="E58" s="32"/>
      <c r="F58" s="32"/>
      <c r="G58" s="32"/>
      <c r="H58" s="32"/>
      <c r="I58" s="32"/>
      <c r="J58" s="32"/>
      <c r="K58" s="32"/>
      <c r="L58" s="32"/>
      <c r="M58" s="32"/>
      <c r="N58" s="32"/>
      <c r="O58" s="32"/>
    </row>
    <row r="59" spans="1:15" ht="12">
      <c r="A59" s="32"/>
      <c r="B59" s="32"/>
      <c r="C59" s="32"/>
      <c r="D59" s="32"/>
      <c r="E59" s="32"/>
      <c r="F59" s="32"/>
      <c r="G59" s="32"/>
      <c r="H59" s="32"/>
      <c r="I59" s="32"/>
      <c r="J59" s="32"/>
      <c r="K59" s="32"/>
      <c r="L59" s="32"/>
      <c r="M59" s="32"/>
      <c r="N59" s="32"/>
      <c r="O59" s="32"/>
    </row>
    <row r="60" spans="1:15" ht="12">
      <c r="A60" s="32"/>
      <c r="B60" s="32"/>
      <c r="C60" s="32"/>
      <c r="D60" s="32"/>
      <c r="E60" s="32"/>
      <c r="F60" s="32"/>
      <c r="G60" s="32"/>
      <c r="H60" s="32"/>
      <c r="I60" s="32"/>
      <c r="J60" s="32"/>
      <c r="K60" s="32"/>
      <c r="L60" s="32"/>
      <c r="M60" s="32"/>
      <c r="N60" s="32"/>
      <c r="O60" s="32"/>
    </row>
    <row r="61" spans="1:15" ht="12">
      <c r="A61" s="32"/>
      <c r="B61" s="32"/>
      <c r="C61" s="32"/>
      <c r="D61" s="32"/>
      <c r="E61" s="32"/>
      <c r="F61" s="32"/>
      <c r="G61" s="32"/>
      <c r="H61" s="32"/>
      <c r="I61" s="32"/>
      <c r="J61" s="32"/>
      <c r="K61" s="32"/>
      <c r="L61" s="32"/>
      <c r="M61" s="32"/>
      <c r="N61" s="32"/>
      <c r="O61" s="32"/>
    </row>
    <row r="62" spans="1:15" ht="12">
      <c r="A62" s="32"/>
      <c r="B62" s="32"/>
      <c r="C62" s="32"/>
      <c r="D62" s="32"/>
      <c r="E62" s="32"/>
      <c r="F62" s="32"/>
      <c r="G62" s="32"/>
      <c r="H62" s="32"/>
      <c r="I62" s="32"/>
      <c r="J62" s="32"/>
      <c r="K62" s="32"/>
      <c r="L62" s="32"/>
      <c r="M62" s="32"/>
      <c r="N62" s="32"/>
      <c r="O62" s="32"/>
    </row>
    <row r="63" spans="1:15" ht="12">
      <c r="A63" s="32"/>
      <c r="B63" s="32"/>
      <c r="C63" s="32"/>
      <c r="D63" s="32"/>
      <c r="E63" s="32"/>
      <c r="F63" s="32"/>
      <c r="G63" s="32"/>
      <c r="H63" s="32"/>
      <c r="I63" s="32"/>
      <c r="J63" s="32"/>
      <c r="K63" s="32"/>
      <c r="L63" s="32"/>
      <c r="M63" s="32"/>
      <c r="N63" s="32"/>
      <c r="O63" s="32"/>
    </row>
    <row r="64" spans="1:15" ht="12">
      <c r="A64" s="32"/>
      <c r="B64" s="32"/>
      <c r="C64" s="32"/>
      <c r="D64" s="32"/>
      <c r="E64" s="32"/>
      <c r="F64" s="32"/>
      <c r="G64" s="32"/>
      <c r="H64" s="32"/>
      <c r="I64" s="32"/>
      <c r="J64" s="32"/>
      <c r="K64" s="32"/>
      <c r="L64" s="32"/>
      <c r="M64" s="32"/>
      <c r="N64" s="32"/>
      <c r="O64" s="32"/>
    </row>
    <row r="65" spans="1:15" ht="12">
      <c r="A65" s="32"/>
      <c r="B65" s="32"/>
      <c r="C65" s="32"/>
      <c r="D65" s="32"/>
      <c r="E65" s="32"/>
      <c r="F65" s="32"/>
      <c r="G65" s="32"/>
      <c r="H65" s="32"/>
      <c r="I65" s="32"/>
      <c r="J65" s="32"/>
      <c r="K65" s="32"/>
      <c r="L65" s="32"/>
      <c r="M65" s="32"/>
      <c r="N65" s="32"/>
      <c r="O65" s="32"/>
    </row>
    <row r="66" spans="1:15" ht="12">
      <c r="A66" s="32"/>
      <c r="B66" s="32"/>
      <c r="C66" s="32"/>
      <c r="D66" s="32"/>
      <c r="E66" s="32"/>
      <c r="F66" s="32"/>
      <c r="G66" s="32"/>
      <c r="H66" s="32"/>
      <c r="I66" s="32"/>
      <c r="J66" s="32"/>
      <c r="K66" s="32"/>
      <c r="L66" s="32"/>
      <c r="M66" s="32"/>
      <c r="N66" s="32"/>
      <c r="O66" s="32"/>
    </row>
    <row r="67" spans="1:15" ht="12">
      <c r="A67" s="32"/>
      <c r="B67" s="32"/>
      <c r="C67" s="32"/>
      <c r="D67" s="32"/>
      <c r="E67" s="32"/>
      <c r="F67" s="32"/>
      <c r="G67" s="32"/>
      <c r="H67" s="32"/>
      <c r="I67" s="32"/>
      <c r="J67" s="32"/>
      <c r="K67" s="32"/>
      <c r="L67" s="32"/>
      <c r="M67" s="32"/>
      <c r="N67" s="32"/>
      <c r="O67" s="32"/>
    </row>
    <row r="68" spans="1:15" ht="12">
      <c r="A68" s="32"/>
      <c r="B68" s="32"/>
      <c r="C68" s="32"/>
      <c r="D68" s="32"/>
      <c r="E68" s="32"/>
      <c r="F68" s="32"/>
      <c r="G68" s="32"/>
      <c r="H68" s="32"/>
      <c r="I68" s="32"/>
      <c r="J68" s="32"/>
      <c r="K68" s="32"/>
      <c r="L68" s="32"/>
      <c r="M68" s="32"/>
      <c r="N68" s="32"/>
      <c r="O68" s="32"/>
    </row>
    <row r="69" spans="1:15" ht="12">
      <c r="A69" s="32"/>
      <c r="B69" s="32"/>
      <c r="C69" s="32"/>
      <c r="D69" s="32"/>
      <c r="E69" s="32"/>
      <c r="F69" s="32"/>
      <c r="G69" s="32"/>
      <c r="H69" s="32"/>
      <c r="I69" s="32"/>
      <c r="J69" s="32"/>
      <c r="K69" s="32"/>
      <c r="L69" s="32"/>
      <c r="M69" s="32"/>
      <c r="N69" s="32"/>
      <c r="O69" s="32"/>
    </row>
    <row r="70" spans="1:15" ht="12">
      <c r="A70" s="32"/>
      <c r="B70" s="32"/>
      <c r="C70" s="32"/>
      <c r="D70" s="32"/>
      <c r="E70" s="32"/>
      <c r="F70" s="32"/>
      <c r="G70" s="32"/>
      <c r="H70" s="32"/>
      <c r="I70" s="32"/>
      <c r="J70" s="32"/>
      <c r="K70" s="32"/>
      <c r="L70" s="32"/>
      <c r="M70" s="32"/>
      <c r="N70" s="32"/>
      <c r="O70" s="32"/>
    </row>
    <row r="71" spans="1:15" ht="12">
      <c r="A71" s="32"/>
      <c r="B71" s="32"/>
      <c r="C71" s="32"/>
      <c r="D71" s="32"/>
      <c r="E71" s="32"/>
      <c r="F71" s="32"/>
      <c r="G71" s="32"/>
      <c r="H71" s="32"/>
      <c r="I71" s="32"/>
      <c r="J71" s="32"/>
      <c r="K71" s="32"/>
      <c r="L71" s="32"/>
      <c r="M71" s="32"/>
      <c r="N71" s="32"/>
      <c r="O71" s="32"/>
    </row>
    <row r="72" spans="1:15" ht="12">
      <c r="A72" s="32"/>
      <c r="B72" s="32"/>
      <c r="C72" s="32"/>
      <c r="D72" s="32"/>
      <c r="E72" s="32"/>
      <c r="F72" s="32"/>
      <c r="G72" s="32"/>
      <c r="H72" s="32"/>
      <c r="I72" s="32"/>
      <c r="J72" s="32"/>
      <c r="K72" s="32"/>
      <c r="L72" s="32"/>
      <c r="M72" s="32"/>
      <c r="N72" s="32"/>
      <c r="O72" s="32"/>
    </row>
    <row r="73" spans="1:15" ht="12">
      <c r="A73" s="32"/>
      <c r="B73" s="32"/>
      <c r="C73" s="32"/>
      <c r="D73" s="32"/>
      <c r="E73" s="32"/>
      <c r="F73" s="32"/>
      <c r="G73" s="32"/>
      <c r="H73" s="32"/>
      <c r="I73" s="32"/>
      <c r="J73" s="32"/>
      <c r="K73" s="32"/>
      <c r="L73" s="32"/>
      <c r="M73" s="32"/>
      <c r="N73" s="32"/>
      <c r="O73" s="32"/>
    </row>
    <row r="74" spans="1:15" ht="12">
      <c r="A74" s="32"/>
      <c r="B74" s="32"/>
      <c r="C74" s="32"/>
      <c r="D74" s="32"/>
      <c r="E74" s="32"/>
      <c r="F74" s="32"/>
      <c r="G74" s="32"/>
      <c r="H74" s="32"/>
      <c r="I74" s="32"/>
      <c r="J74" s="32"/>
      <c r="K74" s="32"/>
      <c r="L74" s="32"/>
      <c r="M74" s="32"/>
      <c r="N74" s="32"/>
      <c r="O74" s="32"/>
    </row>
    <row r="75" spans="1:15" ht="12">
      <c r="A75" s="32"/>
      <c r="B75" s="32"/>
      <c r="C75" s="32"/>
      <c r="D75" s="32"/>
      <c r="E75" s="32"/>
      <c r="F75" s="32"/>
      <c r="G75" s="32"/>
      <c r="H75" s="32"/>
      <c r="I75" s="32"/>
      <c r="J75" s="32"/>
      <c r="K75" s="32"/>
      <c r="L75" s="32"/>
      <c r="M75" s="32"/>
      <c r="N75" s="32"/>
      <c r="O75" s="32"/>
    </row>
    <row r="76" spans="1:15" ht="12">
      <c r="A76" s="32"/>
      <c r="B76" s="32"/>
      <c r="C76" s="32"/>
      <c r="D76" s="32"/>
      <c r="E76" s="32"/>
      <c r="F76" s="32"/>
      <c r="G76" s="32"/>
      <c r="H76" s="32"/>
      <c r="I76" s="32"/>
      <c r="J76" s="32"/>
      <c r="K76" s="32"/>
      <c r="L76" s="32"/>
      <c r="M76" s="32"/>
      <c r="N76" s="32"/>
      <c r="O76" s="32"/>
    </row>
    <row r="77" spans="1:15" ht="12">
      <c r="A77" s="32"/>
      <c r="B77" s="32"/>
      <c r="C77" s="32"/>
      <c r="D77" s="32"/>
      <c r="E77" s="32"/>
      <c r="F77" s="32"/>
      <c r="G77" s="32"/>
      <c r="H77" s="32"/>
      <c r="I77" s="32"/>
      <c r="J77" s="32"/>
      <c r="K77" s="32"/>
      <c r="L77" s="32"/>
      <c r="M77" s="32"/>
      <c r="N77" s="32"/>
      <c r="O77" s="32"/>
    </row>
    <row r="78" spans="1:15" ht="12">
      <c r="A78" s="32"/>
      <c r="B78" s="32"/>
      <c r="C78" s="32"/>
      <c r="D78" s="32"/>
      <c r="E78" s="32"/>
      <c r="F78" s="32"/>
      <c r="G78" s="32"/>
      <c r="H78" s="32"/>
      <c r="I78" s="32"/>
      <c r="J78" s="32"/>
      <c r="K78" s="32"/>
      <c r="L78" s="32"/>
      <c r="M78" s="32"/>
      <c r="N78" s="32"/>
      <c r="O78" s="32"/>
    </row>
    <row r="79" spans="1:15" ht="12">
      <c r="A79" s="32"/>
      <c r="B79" s="32"/>
      <c r="C79" s="32"/>
      <c r="D79" s="32"/>
      <c r="E79" s="32"/>
      <c r="F79" s="32"/>
      <c r="G79" s="32"/>
      <c r="H79" s="32"/>
      <c r="I79" s="32"/>
      <c r="J79" s="32"/>
      <c r="K79" s="32"/>
      <c r="L79" s="32"/>
      <c r="M79" s="32"/>
      <c r="N79" s="32"/>
      <c r="O79" s="32"/>
    </row>
    <row r="80" spans="1:15" ht="12">
      <c r="A80" s="32"/>
      <c r="B80" s="32"/>
      <c r="C80" s="32"/>
      <c r="D80" s="32"/>
      <c r="E80" s="32"/>
      <c r="F80" s="32"/>
      <c r="G80" s="32"/>
      <c r="H80" s="32"/>
      <c r="I80" s="32"/>
      <c r="J80" s="32"/>
      <c r="K80" s="32"/>
      <c r="L80" s="32"/>
      <c r="M80" s="32"/>
      <c r="N80" s="32"/>
      <c r="O80" s="32"/>
    </row>
    <row r="81" spans="1:15" ht="12">
      <c r="A81" s="32"/>
      <c r="B81" s="32"/>
      <c r="C81" s="32"/>
      <c r="D81" s="32"/>
      <c r="E81" s="32"/>
      <c r="F81" s="32"/>
      <c r="G81" s="32"/>
      <c r="H81" s="32"/>
      <c r="I81" s="32"/>
      <c r="J81" s="32"/>
      <c r="K81" s="32"/>
      <c r="L81" s="32"/>
      <c r="M81" s="32"/>
      <c r="N81" s="32"/>
      <c r="O81" s="32"/>
    </row>
    <row r="82" spans="1:15" ht="12">
      <c r="A82" s="32"/>
      <c r="B82" s="32"/>
      <c r="C82" s="32"/>
      <c r="D82" s="32"/>
      <c r="E82" s="32"/>
      <c r="F82" s="32"/>
      <c r="G82" s="32"/>
      <c r="H82" s="32"/>
      <c r="I82" s="32"/>
      <c r="J82" s="32"/>
      <c r="K82" s="32"/>
      <c r="L82" s="32"/>
      <c r="M82" s="32"/>
      <c r="N82" s="32"/>
      <c r="O82" s="32"/>
    </row>
    <row r="83" spans="1:15" ht="12">
      <c r="A83" s="32"/>
      <c r="B83" s="32"/>
      <c r="C83" s="32"/>
      <c r="D83" s="32"/>
      <c r="E83" s="32"/>
      <c r="F83" s="32"/>
      <c r="G83" s="32"/>
      <c r="H83" s="32"/>
      <c r="I83" s="32"/>
      <c r="J83" s="32"/>
      <c r="K83" s="32"/>
      <c r="L83" s="32"/>
      <c r="M83" s="32"/>
      <c r="N83" s="32"/>
      <c r="O83" s="32"/>
    </row>
    <row r="84" spans="1:15" ht="12">
      <c r="A84" s="32"/>
      <c r="B84" s="32"/>
      <c r="C84" s="32"/>
      <c r="D84" s="32"/>
      <c r="E84" s="32"/>
      <c r="F84" s="32"/>
      <c r="G84" s="32"/>
      <c r="H84" s="32"/>
      <c r="I84" s="32"/>
      <c r="J84" s="32"/>
      <c r="K84" s="32"/>
      <c r="L84" s="32"/>
      <c r="M84" s="32"/>
      <c r="N84" s="32"/>
      <c r="O84" s="32"/>
    </row>
    <row r="85" spans="1:15" ht="12">
      <c r="A85" s="32"/>
      <c r="B85" s="32"/>
      <c r="C85" s="32"/>
      <c r="D85" s="32"/>
      <c r="E85" s="32"/>
      <c r="F85" s="32"/>
      <c r="G85" s="32"/>
      <c r="H85" s="32"/>
      <c r="I85" s="32"/>
      <c r="J85" s="32"/>
      <c r="K85" s="32"/>
      <c r="L85" s="32"/>
      <c r="M85" s="32"/>
      <c r="N85" s="32"/>
      <c r="O85" s="32"/>
    </row>
    <row r="86" spans="1:15" ht="12">
      <c r="A86" s="32"/>
      <c r="B86" s="32"/>
      <c r="C86" s="32"/>
      <c r="D86" s="32"/>
      <c r="E86" s="32"/>
      <c r="F86" s="32"/>
      <c r="G86" s="32"/>
      <c r="H86" s="32"/>
      <c r="I86" s="32"/>
      <c r="J86" s="32"/>
      <c r="K86" s="32"/>
      <c r="L86" s="32"/>
      <c r="M86" s="32"/>
      <c r="N86" s="32"/>
      <c r="O86" s="32"/>
    </row>
    <row r="87" spans="1:15" ht="12">
      <c r="A87" s="32"/>
      <c r="B87" s="32"/>
      <c r="C87" s="32"/>
      <c r="D87" s="32"/>
      <c r="E87" s="32"/>
      <c r="F87" s="32"/>
      <c r="G87" s="32"/>
      <c r="H87" s="32"/>
      <c r="I87" s="32"/>
      <c r="J87" s="32"/>
      <c r="K87" s="32"/>
      <c r="L87" s="32"/>
      <c r="M87" s="32"/>
      <c r="N87" s="32"/>
      <c r="O87" s="32"/>
    </row>
    <row r="88" spans="1:15" ht="12">
      <c r="A88" s="32"/>
      <c r="B88" s="32"/>
      <c r="C88" s="32"/>
      <c r="D88" s="32"/>
      <c r="E88" s="32"/>
      <c r="F88" s="32"/>
      <c r="G88" s="32"/>
      <c r="H88" s="32"/>
      <c r="I88" s="32"/>
      <c r="J88" s="32"/>
      <c r="K88" s="32"/>
      <c r="L88" s="32"/>
      <c r="M88" s="32"/>
      <c r="N88" s="32"/>
      <c r="O88" s="32"/>
    </row>
    <row r="89" spans="1:15" ht="12">
      <c r="A89" s="32"/>
      <c r="B89" s="32"/>
      <c r="C89" s="32"/>
      <c r="D89" s="32"/>
      <c r="E89" s="32"/>
      <c r="F89" s="32"/>
      <c r="G89" s="32"/>
      <c r="H89" s="32"/>
      <c r="I89" s="32"/>
      <c r="J89" s="32"/>
      <c r="K89" s="32"/>
      <c r="L89" s="32"/>
      <c r="M89" s="32"/>
      <c r="N89" s="32"/>
      <c r="O89" s="32"/>
    </row>
  </sheetData>
  <sheetProtection/>
  <printOptions/>
  <pageMargins left="0.787401575" right="0.787401575" top="0.98" bottom="0.98" header="0.4921259845" footer="0.4921259845"/>
  <pageSetup fitToHeight="1" fitToWidth="1" horizontalDpi="600" verticalDpi="600" orientation="landscape" paperSize="9" scale="84"/>
  <headerFooter alignWithMargins="0">
    <oddHeader>&amp;L&amp;"Tahoma,Fett"&amp;16Rentabilitätsvorschau</oddHeader>
    <oddFooter>&amp;L&amp;"Tahoma,Standard"&amp;8Businessplan&amp;C&amp;"Tahoma,Standard"&amp;8GWH Gründungswerkstatt Hamburg&amp;R&amp;"Tahoma,Standard"&amp;8&amp;D</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AT74"/>
  <sheetViews>
    <sheetView workbookViewId="0" topLeftCell="A1">
      <pane xSplit="2" ySplit="7" topLeftCell="C11" activePane="bottomRight" state="frozen"/>
      <selection pane="topLeft" activeCell="A1" sqref="A1"/>
      <selection pane="topRight" activeCell="D1" sqref="D1"/>
      <selection pane="bottomLeft" activeCell="A8" sqref="A8"/>
      <selection pane="bottomRight" activeCell="A21" sqref="A21"/>
    </sheetView>
  </sheetViews>
  <sheetFormatPr defaultColWidth="11.421875" defaultRowHeight="12.75" outlineLevelRow="1"/>
  <cols>
    <col min="1" max="1" width="58.8515625" style="3" customWidth="1"/>
    <col min="2" max="2" width="10.421875" style="178" customWidth="1"/>
    <col min="3" max="26" width="7.7109375" style="0" customWidth="1"/>
    <col min="27" max="27" width="11.7109375" style="0" customWidth="1"/>
    <col min="28" max="28" width="7.7109375" style="0" customWidth="1"/>
  </cols>
  <sheetData>
    <row r="1" spans="1:44" ht="42" customHeight="1" thickBot="1" thickTop="1">
      <c r="A1" s="206" t="s">
        <v>60</v>
      </c>
      <c r="B1" s="33"/>
      <c r="C1" s="31"/>
      <c r="D1" s="31"/>
      <c r="E1" s="31"/>
      <c r="F1" s="31"/>
      <c r="G1" s="31"/>
      <c r="H1" s="31"/>
      <c r="I1" s="31"/>
      <c r="J1" s="31"/>
      <c r="K1" s="31"/>
      <c r="L1" s="31"/>
      <c r="M1" s="20"/>
      <c r="N1" s="20"/>
      <c r="O1" s="20"/>
      <c r="P1" s="20"/>
      <c r="Q1" s="20"/>
      <c r="R1" s="20"/>
      <c r="S1" s="20"/>
      <c r="T1" s="20"/>
      <c r="U1" s="20"/>
      <c r="V1" s="20"/>
      <c r="W1" s="20"/>
      <c r="X1" s="20"/>
      <c r="Y1" s="20"/>
      <c r="Z1" s="20"/>
      <c r="AA1" s="31"/>
      <c r="AB1" s="31"/>
      <c r="AC1" s="31"/>
      <c r="AD1" s="31"/>
      <c r="AE1" s="31"/>
      <c r="AF1" s="31"/>
      <c r="AG1" s="31"/>
      <c r="AH1" s="31"/>
      <c r="AI1" s="31"/>
      <c r="AJ1" s="31"/>
      <c r="AK1" s="31"/>
      <c r="AL1" s="31"/>
      <c r="AM1" s="31"/>
      <c r="AN1" s="31"/>
      <c r="AO1" s="31"/>
      <c r="AP1" s="31"/>
      <c r="AQ1" s="31"/>
      <c r="AR1" s="31"/>
    </row>
    <row r="2" spans="1:46" ht="19.5" customHeight="1" thickTop="1">
      <c r="A2" s="73"/>
      <c r="B2" s="169"/>
      <c r="C2" s="73"/>
      <c r="D2" s="73"/>
      <c r="E2" s="73"/>
      <c r="F2" s="73"/>
      <c r="G2" s="73"/>
      <c r="H2" s="73"/>
      <c r="I2" s="73"/>
      <c r="J2" s="94"/>
      <c r="K2" s="95"/>
      <c r="L2" s="95"/>
      <c r="M2" s="95"/>
      <c r="N2" s="95"/>
      <c r="O2" s="20"/>
      <c r="P2" s="20"/>
      <c r="Q2" s="20"/>
      <c r="R2" s="20"/>
      <c r="S2" s="20"/>
      <c r="T2" s="20"/>
      <c r="U2" s="20"/>
      <c r="V2" s="20"/>
      <c r="W2" s="20"/>
      <c r="X2" s="20"/>
      <c r="Y2" s="20"/>
      <c r="Z2" s="20"/>
      <c r="AA2" s="20"/>
      <c r="AB2" s="20"/>
      <c r="AC2" s="31"/>
      <c r="AD2" s="31"/>
      <c r="AE2" s="31"/>
      <c r="AF2" s="31"/>
      <c r="AG2" s="31"/>
      <c r="AH2" s="31"/>
      <c r="AI2" s="31"/>
      <c r="AJ2" s="31"/>
      <c r="AK2" s="31"/>
      <c r="AL2" s="31"/>
      <c r="AM2" s="31"/>
      <c r="AN2" s="31"/>
      <c r="AO2" s="31"/>
      <c r="AP2" s="31"/>
      <c r="AQ2" s="31"/>
      <c r="AR2" s="31"/>
      <c r="AS2" s="31"/>
      <c r="AT2" s="31"/>
    </row>
    <row r="3" spans="1:46" ht="36.75" customHeight="1">
      <c r="A3" s="72" t="s">
        <v>204</v>
      </c>
      <c r="B3" s="170"/>
      <c r="C3" s="96"/>
      <c r="D3" s="96"/>
      <c r="E3" s="96"/>
      <c r="F3" s="96"/>
      <c r="G3" s="96"/>
      <c r="H3" s="96"/>
      <c r="I3" s="96"/>
      <c r="J3" s="96"/>
      <c r="K3" s="96"/>
      <c r="L3" s="96"/>
      <c r="M3" s="96"/>
      <c r="N3" s="96"/>
      <c r="O3" s="97"/>
      <c r="P3" s="97"/>
      <c r="Q3" s="97"/>
      <c r="R3" s="97"/>
      <c r="S3" s="97"/>
      <c r="T3" s="97"/>
      <c r="U3" s="97"/>
      <c r="V3" s="97"/>
      <c r="W3" s="97"/>
      <c r="X3" s="97"/>
      <c r="Y3" s="97"/>
      <c r="Z3" s="97"/>
      <c r="AA3" s="97"/>
      <c r="AB3" s="31"/>
      <c r="AC3" s="31"/>
      <c r="AD3" s="31"/>
      <c r="AE3" s="31"/>
      <c r="AF3" s="31"/>
      <c r="AG3" s="31"/>
      <c r="AH3" s="31"/>
      <c r="AI3" s="31"/>
      <c r="AJ3" s="31"/>
      <c r="AK3" s="31"/>
      <c r="AL3" s="31"/>
      <c r="AM3" s="31"/>
      <c r="AN3" s="31"/>
      <c r="AO3" s="31"/>
      <c r="AP3" s="31"/>
      <c r="AQ3" s="31"/>
      <c r="AR3" s="31"/>
      <c r="AS3" s="31"/>
      <c r="AT3" s="31"/>
    </row>
    <row r="4" spans="1:46" ht="25.5">
      <c r="A4" s="71" t="s">
        <v>63</v>
      </c>
      <c r="B4" s="17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row>
    <row r="5" spans="1:46" ht="21" customHeight="1">
      <c r="A5" s="98"/>
      <c r="B5" s="172"/>
      <c r="C5" s="99"/>
      <c r="D5" s="99"/>
      <c r="E5" s="99"/>
      <c r="F5" s="99"/>
      <c r="G5" s="99"/>
      <c r="H5" s="99"/>
      <c r="I5" s="99"/>
      <c r="J5" s="99"/>
      <c r="K5" s="99"/>
      <c r="L5" s="99"/>
      <c r="M5" s="99"/>
      <c r="N5" s="99"/>
      <c r="O5" s="99"/>
      <c r="P5" s="99"/>
      <c r="Q5" s="99"/>
      <c r="R5" s="99"/>
      <c r="S5" s="100"/>
      <c r="T5" s="100"/>
      <c r="U5" s="100"/>
      <c r="V5" s="100"/>
      <c r="W5" s="100"/>
      <c r="X5" s="100"/>
      <c r="Y5" s="100"/>
      <c r="Z5" s="100"/>
      <c r="AA5" s="100"/>
      <c r="AB5" s="31"/>
      <c r="AC5" s="31"/>
      <c r="AD5" s="31"/>
      <c r="AE5" s="31"/>
      <c r="AF5" s="31"/>
      <c r="AG5" s="31"/>
      <c r="AH5" s="31"/>
      <c r="AI5" s="31"/>
      <c r="AJ5" s="31"/>
      <c r="AK5" s="31"/>
      <c r="AL5" s="31"/>
      <c r="AM5" s="31"/>
      <c r="AN5" s="31"/>
      <c r="AO5" s="31"/>
      <c r="AP5" s="31"/>
      <c r="AQ5" s="31"/>
      <c r="AR5" s="31"/>
      <c r="AS5" s="31"/>
      <c r="AT5" s="31"/>
    </row>
    <row r="6" spans="1:44" ht="12.75" thickBot="1">
      <c r="A6" s="244" t="s">
        <v>149</v>
      </c>
      <c r="B6" s="245"/>
      <c r="C6" s="261" t="s">
        <v>106</v>
      </c>
      <c r="D6" s="262"/>
      <c r="E6" s="263" t="s">
        <v>107</v>
      </c>
      <c r="F6" s="261"/>
      <c r="G6" s="262" t="s">
        <v>108</v>
      </c>
      <c r="H6" s="263"/>
      <c r="I6" s="261" t="s">
        <v>109</v>
      </c>
      <c r="J6" s="262"/>
      <c r="K6" s="263" t="s">
        <v>185</v>
      </c>
      <c r="L6" s="261"/>
      <c r="M6" s="262" t="s">
        <v>110</v>
      </c>
      <c r="N6" s="263"/>
      <c r="O6" s="261" t="s">
        <v>111</v>
      </c>
      <c r="P6" s="262"/>
      <c r="Q6" s="263" t="s">
        <v>112</v>
      </c>
      <c r="R6" s="261"/>
      <c r="S6" s="262" t="s">
        <v>16</v>
      </c>
      <c r="T6" s="263"/>
      <c r="U6" s="261" t="s">
        <v>17</v>
      </c>
      <c r="V6" s="262"/>
      <c r="W6" s="263" t="s">
        <v>18</v>
      </c>
      <c r="X6" s="261"/>
      <c r="Y6" s="262" t="s">
        <v>19</v>
      </c>
      <c r="Z6" s="263"/>
      <c r="AA6" s="261" t="s">
        <v>117</v>
      </c>
      <c r="AB6" s="262"/>
      <c r="AC6" s="31"/>
      <c r="AD6" s="31"/>
      <c r="AE6" s="31"/>
      <c r="AF6" s="31"/>
      <c r="AG6" s="31"/>
      <c r="AH6" s="31"/>
      <c r="AI6" s="31"/>
      <c r="AJ6" s="31"/>
      <c r="AK6" s="31"/>
      <c r="AL6" s="31"/>
      <c r="AM6" s="31"/>
      <c r="AN6" s="31"/>
      <c r="AO6" s="31"/>
      <c r="AP6" s="31"/>
      <c r="AQ6" s="31"/>
      <c r="AR6" s="31"/>
    </row>
    <row r="7" spans="1:44" ht="12.75" thickBot="1">
      <c r="A7" s="244"/>
      <c r="B7" s="245"/>
      <c r="C7" s="261" t="s">
        <v>118</v>
      </c>
      <c r="D7" s="262" t="s">
        <v>119</v>
      </c>
      <c r="E7" s="263" t="s">
        <v>118</v>
      </c>
      <c r="F7" s="261" t="s">
        <v>119</v>
      </c>
      <c r="G7" s="262" t="s">
        <v>118</v>
      </c>
      <c r="H7" s="263" t="s">
        <v>119</v>
      </c>
      <c r="I7" s="261" t="s">
        <v>118</v>
      </c>
      <c r="J7" s="262" t="s">
        <v>119</v>
      </c>
      <c r="K7" s="263" t="s">
        <v>118</v>
      </c>
      <c r="L7" s="261" t="s">
        <v>119</v>
      </c>
      <c r="M7" s="262" t="s">
        <v>118</v>
      </c>
      <c r="N7" s="263" t="s">
        <v>119</v>
      </c>
      <c r="O7" s="261" t="s">
        <v>118</v>
      </c>
      <c r="P7" s="262" t="s">
        <v>119</v>
      </c>
      <c r="Q7" s="263" t="s">
        <v>118</v>
      </c>
      <c r="R7" s="261" t="s">
        <v>119</v>
      </c>
      <c r="S7" s="262" t="s">
        <v>118</v>
      </c>
      <c r="T7" s="263" t="s">
        <v>119</v>
      </c>
      <c r="U7" s="261" t="s">
        <v>118</v>
      </c>
      <c r="V7" s="262" t="s">
        <v>119</v>
      </c>
      <c r="W7" s="263" t="s">
        <v>118</v>
      </c>
      <c r="X7" s="261" t="s">
        <v>119</v>
      </c>
      <c r="Y7" s="262" t="s">
        <v>118</v>
      </c>
      <c r="Z7" s="263" t="s">
        <v>119</v>
      </c>
      <c r="AA7" s="261" t="s">
        <v>118</v>
      </c>
      <c r="AB7" s="262" t="s">
        <v>119</v>
      </c>
      <c r="AC7" s="31"/>
      <c r="AD7" s="31"/>
      <c r="AE7" s="31"/>
      <c r="AF7" s="31"/>
      <c r="AG7" s="31"/>
      <c r="AH7" s="31"/>
      <c r="AI7" s="31"/>
      <c r="AJ7" s="31"/>
      <c r="AK7" s="31"/>
      <c r="AL7" s="31"/>
      <c r="AM7" s="31"/>
      <c r="AN7" s="31"/>
      <c r="AO7" s="31"/>
      <c r="AP7" s="31"/>
      <c r="AQ7" s="31"/>
      <c r="AR7" s="31"/>
    </row>
    <row r="8" spans="1:45" ht="12">
      <c r="A8" s="179" t="s">
        <v>146</v>
      </c>
      <c r="B8" s="173"/>
      <c r="C8" s="234">
        <v>5000</v>
      </c>
      <c r="D8" s="234"/>
      <c r="E8" s="166">
        <f>IF(D34=0,C34,D34)</f>
        <v>-8180</v>
      </c>
      <c r="F8" s="167">
        <f>D34</f>
        <v>0</v>
      </c>
      <c r="G8" s="166">
        <f>IF(F34=0,E34,F34)</f>
        <v>-14370</v>
      </c>
      <c r="H8" s="167">
        <f>F34</f>
        <v>0</v>
      </c>
      <c r="I8" s="166">
        <f>IF(H34=0,G34,H34)</f>
        <v>-19500</v>
      </c>
      <c r="J8" s="167">
        <f>H34</f>
        <v>0</v>
      </c>
      <c r="K8" s="166">
        <f>IF(J34=0,I34,J34)</f>
        <v>-8168</v>
      </c>
      <c r="L8" s="167">
        <f>J34</f>
        <v>0</v>
      </c>
      <c r="M8" s="166">
        <f>IF(L34=0,K34,L34)</f>
        <v>2282</v>
      </c>
      <c r="N8" s="167">
        <f>L34</f>
        <v>0</v>
      </c>
      <c r="O8" s="166">
        <f>IF(N34=0,M34,N34)</f>
        <v>8748</v>
      </c>
      <c r="P8" s="167">
        <f>N34</f>
        <v>0</v>
      </c>
      <c r="Q8" s="166">
        <f>IF(P34=0,O34,P34)</f>
        <v>12864</v>
      </c>
      <c r="R8" s="167">
        <f>P34</f>
        <v>0</v>
      </c>
      <c r="S8" s="166">
        <f>IF(R34=0,Q34,R34)</f>
        <v>13609</v>
      </c>
      <c r="T8" s="167">
        <f>R34</f>
        <v>0</v>
      </c>
      <c r="U8" s="166">
        <f>IF(T34=0,S34,T34)</f>
        <v>25958</v>
      </c>
      <c r="V8" s="167">
        <f>T34</f>
        <v>0</v>
      </c>
      <c r="W8" s="166">
        <f>IF(V34=0,U34,V34)</f>
        <v>26420</v>
      </c>
      <c r="X8" s="167">
        <f>V34</f>
        <v>0</v>
      </c>
      <c r="Y8" s="166">
        <f>IF(X34=0,W34,X34)</f>
        <v>18073</v>
      </c>
      <c r="Z8" s="167">
        <f>X34</f>
        <v>0</v>
      </c>
      <c r="AA8" s="167">
        <f>C8</f>
        <v>5000</v>
      </c>
      <c r="AB8" s="168">
        <f>D8</f>
        <v>0</v>
      </c>
      <c r="AC8" s="31"/>
      <c r="AD8" s="31"/>
      <c r="AE8" s="31"/>
      <c r="AF8" s="31"/>
      <c r="AG8" s="31"/>
      <c r="AH8" s="31"/>
      <c r="AI8" s="31"/>
      <c r="AJ8" s="31"/>
      <c r="AK8" s="31"/>
      <c r="AL8" s="31"/>
      <c r="AM8" s="31"/>
      <c r="AN8" s="31"/>
      <c r="AO8" s="31"/>
      <c r="AP8" s="31"/>
      <c r="AQ8" s="31"/>
      <c r="AR8" s="31"/>
      <c r="AS8" s="31"/>
    </row>
    <row r="9" spans="1:46" ht="12">
      <c r="A9" s="264" t="s">
        <v>98</v>
      </c>
      <c r="B9" s="264" t="s">
        <v>148</v>
      </c>
      <c r="C9" s="264">
        <f>SUM(C10:C11)</f>
        <v>10000</v>
      </c>
      <c r="D9" s="264">
        <f aca="true" t="shared" si="0" ref="D9:AB9">SUM(D10:D11)</f>
        <v>0</v>
      </c>
      <c r="E9" s="264">
        <f t="shared" si="0"/>
        <v>18000</v>
      </c>
      <c r="F9" s="264">
        <f t="shared" si="0"/>
        <v>0</v>
      </c>
      <c r="G9" s="264">
        <f t="shared" si="0"/>
        <v>27000</v>
      </c>
      <c r="H9" s="264">
        <f t="shared" si="0"/>
        <v>0</v>
      </c>
      <c r="I9" s="264">
        <f t="shared" si="0"/>
        <v>40000</v>
      </c>
      <c r="J9" s="264">
        <f t="shared" si="0"/>
        <v>0</v>
      </c>
      <c r="K9" s="264">
        <f t="shared" si="0"/>
        <v>40000</v>
      </c>
      <c r="L9" s="264">
        <f t="shared" si="0"/>
        <v>0</v>
      </c>
      <c r="M9" s="264">
        <f t="shared" si="0"/>
        <v>40000</v>
      </c>
      <c r="N9" s="264">
        <f t="shared" si="0"/>
        <v>0</v>
      </c>
      <c r="O9" s="264">
        <f t="shared" si="0"/>
        <v>33000</v>
      </c>
      <c r="P9" s="264">
        <f t="shared" si="0"/>
        <v>0</v>
      </c>
      <c r="Q9" s="264">
        <f t="shared" si="0"/>
        <v>32000</v>
      </c>
      <c r="R9" s="264">
        <f t="shared" si="0"/>
        <v>0</v>
      </c>
      <c r="S9" s="264">
        <f t="shared" si="0"/>
        <v>40000</v>
      </c>
      <c r="T9" s="264">
        <f t="shared" si="0"/>
        <v>0</v>
      </c>
      <c r="U9" s="264">
        <f t="shared" si="0"/>
        <v>20000</v>
      </c>
      <c r="V9" s="264">
        <f t="shared" si="0"/>
        <v>0</v>
      </c>
      <c r="W9" s="264">
        <f t="shared" si="0"/>
        <v>12000</v>
      </c>
      <c r="X9" s="264">
        <f t="shared" si="0"/>
        <v>0</v>
      </c>
      <c r="Y9" s="264">
        <f t="shared" si="0"/>
        <v>8000</v>
      </c>
      <c r="Z9" s="264">
        <f t="shared" si="0"/>
        <v>0</v>
      </c>
      <c r="AA9" s="265">
        <f t="shared" si="0"/>
        <v>320000</v>
      </c>
      <c r="AB9" s="265">
        <f t="shared" si="0"/>
        <v>0</v>
      </c>
      <c r="AC9" s="31"/>
      <c r="AE9" s="31"/>
      <c r="AF9" s="31"/>
      <c r="AG9" s="31"/>
      <c r="AH9" s="31"/>
      <c r="AI9" s="31"/>
      <c r="AJ9" s="31"/>
      <c r="AK9" s="31"/>
      <c r="AL9" s="31"/>
      <c r="AM9" s="31"/>
      <c r="AN9" s="31"/>
      <c r="AO9" s="31"/>
      <c r="AP9" s="31"/>
      <c r="AQ9" s="31"/>
      <c r="AR9" s="31"/>
      <c r="AS9" s="31"/>
      <c r="AT9" s="31"/>
    </row>
    <row r="10" spans="1:46" ht="12.75" customHeight="1" outlineLevel="1">
      <c r="A10" s="180" t="s">
        <v>139</v>
      </c>
      <c r="B10" s="202"/>
      <c r="C10" s="107">
        <v>10000</v>
      </c>
      <c r="D10" s="77"/>
      <c r="E10" s="78">
        <v>18000</v>
      </c>
      <c r="F10" s="77"/>
      <c r="G10" s="78">
        <v>27000</v>
      </c>
      <c r="H10" s="77"/>
      <c r="I10" s="78">
        <v>40000</v>
      </c>
      <c r="J10" s="77"/>
      <c r="K10" s="78">
        <v>40000</v>
      </c>
      <c r="L10" s="77"/>
      <c r="M10" s="78">
        <v>40000</v>
      </c>
      <c r="N10" s="79"/>
      <c r="O10" s="80">
        <v>33000</v>
      </c>
      <c r="P10" s="77"/>
      <c r="Q10" s="78">
        <v>32000</v>
      </c>
      <c r="R10" s="77"/>
      <c r="S10" s="78">
        <v>40000</v>
      </c>
      <c r="T10" s="77"/>
      <c r="U10" s="78">
        <v>20000</v>
      </c>
      <c r="V10" s="77"/>
      <c r="W10" s="78">
        <v>12000</v>
      </c>
      <c r="X10" s="77"/>
      <c r="Y10" s="78">
        <v>8000</v>
      </c>
      <c r="Z10" s="77"/>
      <c r="AA10" s="81">
        <f>C10+E10+G10+I10+K10+M10+O10+Q10+S10+U10+W10+Y10</f>
        <v>320000</v>
      </c>
      <c r="AB10" s="162">
        <f>D10+F10+H10+J10+L10+N10+P10+R10+T10+V10+X10+Z10</f>
        <v>0</v>
      </c>
      <c r="AC10" s="31"/>
      <c r="AD10" s="31"/>
      <c r="AE10" s="31"/>
      <c r="AF10" s="31"/>
      <c r="AG10" s="31"/>
      <c r="AH10" s="31"/>
      <c r="AI10" s="31"/>
      <c r="AJ10" s="31"/>
      <c r="AK10" s="31"/>
      <c r="AL10" s="31"/>
      <c r="AM10" s="31"/>
      <c r="AN10" s="31"/>
      <c r="AO10" s="31"/>
      <c r="AP10" s="31"/>
      <c r="AQ10" s="31"/>
      <c r="AR10" s="31"/>
      <c r="AS10" s="31"/>
      <c r="AT10" s="31"/>
    </row>
    <row r="11" spans="1:46" ht="12.75" customHeight="1" outlineLevel="1">
      <c r="A11" s="181" t="s">
        <v>140</v>
      </c>
      <c r="B11" s="205"/>
      <c r="C11" s="108"/>
      <c r="D11" s="82"/>
      <c r="E11" s="83"/>
      <c r="F11" s="82"/>
      <c r="G11" s="83"/>
      <c r="H11" s="82"/>
      <c r="I11" s="83"/>
      <c r="J11" s="82"/>
      <c r="K11" s="83"/>
      <c r="L11" s="82"/>
      <c r="M11" s="83"/>
      <c r="N11" s="84"/>
      <c r="O11" s="85"/>
      <c r="P11" s="82"/>
      <c r="Q11" s="83"/>
      <c r="R11" s="82"/>
      <c r="S11" s="83"/>
      <c r="T11" s="82"/>
      <c r="U11" s="83"/>
      <c r="V11" s="82"/>
      <c r="W11" s="83"/>
      <c r="X11" s="82"/>
      <c r="Y11" s="83"/>
      <c r="Z11" s="82"/>
      <c r="AA11" s="86">
        <f>C11+E11+G11+I11+K11+M11+O11+Q11+S11+U11+W11+Y11</f>
        <v>0</v>
      </c>
      <c r="AB11" s="162">
        <f>D11+F11+H11+J11+L11+N11+P11+R11+T11+V11+X11+Z11</f>
        <v>0</v>
      </c>
      <c r="AC11" s="31"/>
      <c r="AD11" s="31"/>
      <c r="AE11" s="31"/>
      <c r="AF11" s="31"/>
      <c r="AG11" s="31"/>
      <c r="AH11" s="31"/>
      <c r="AI11" s="31"/>
      <c r="AJ11" s="31"/>
      <c r="AK11" s="31"/>
      <c r="AL11" s="31"/>
      <c r="AM11" s="31"/>
      <c r="AN11" s="31"/>
      <c r="AO11" s="31"/>
      <c r="AP11" s="31"/>
      <c r="AQ11" s="31"/>
      <c r="AR11" s="31"/>
      <c r="AS11" s="31"/>
      <c r="AT11" s="31"/>
    </row>
    <row r="12" spans="1:46" s="1" customFormat="1" ht="12">
      <c r="A12" s="182" t="s">
        <v>120</v>
      </c>
      <c r="B12" s="197"/>
      <c r="C12" s="164">
        <f>C8+C9</f>
        <v>15000</v>
      </c>
      <c r="D12" s="164">
        <f aca="true" t="shared" si="1" ref="D12:Z12">D8+D9</f>
        <v>0</v>
      </c>
      <c r="E12" s="164">
        <f t="shared" si="1"/>
        <v>9820</v>
      </c>
      <c r="F12" s="164">
        <f t="shared" si="1"/>
        <v>0</v>
      </c>
      <c r="G12" s="164">
        <f t="shared" si="1"/>
        <v>12630</v>
      </c>
      <c r="H12" s="164">
        <f t="shared" si="1"/>
        <v>0</v>
      </c>
      <c r="I12" s="164">
        <f t="shared" si="1"/>
        <v>20500</v>
      </c>
      <c r="J12" s="164">
        <f t="shared" si="1"/>
        <v>0</v>
      </c>
      <c r="K12" s="164">
        <f t="shared" si="1"/>
        <v>31832</v>
      </c>
      <c r="L12" s="164">
        <f t="shared" si="1"/>
        <v>0</v>
      </c>
      <c r="M12" s="164">
        <f t="shared" si="1"/>
        <v>42282</v>
      </c>
      <c r="N12" s="164">
        <f t="shared" si="1"/>
        <v>0</v>
      </c>
      <c r="O12" s="164">
        <f t="shared" si="1"/>
        <v>41748</v>
      </c>
      <c r="P12" s="164">
        <f t="shared" si="1"/>
        <v>0</v>
      </c>
      <c r="Q12" s="164">
        <f t="shared" si="1"/>
        <v>44864</v>
      </c>
      <c r="R12" s="164">
        <f t="shared" si="1"/>
        <v>0</v>
      </c>
      <c r="S12" s="164">
        <f t="shared" si="1"/>
        <v>53609</v>
      </c>
      <c r="T12" s="164">
        <f t="shared" si="1"/>
        <v>0</v>
      </c>
      <c r="U12" s="164">
        <f t="shared" si="1"/>
        <v>45958</v>
      </c>
      <c r="V12" s="164">
        <f t="shared" si="1"/>
        <v>0</v>
      </c>
      <c r="W12" s="164">
        <f t="shared" si="1"/>
        <v>38420</v>
      </c>
      <c r="X12" s="164">
        <f t="shared" si="1"/>
        <v>0</v>
      </c>
      <c r="Y12" s="164">
        <f t="shared" si="1"/>
        <v>26073</v>
      </c>
      <c r="Z12" s="164">
        <f t="shared" si="1"/>
        <v>0</v>
      </c>
      <c r="AA12" s="164">
        <f>AA8+AA9</f>
        <v>325000</v>
      </c>
      <c r="AB12" s="164">
        <f>AB8+AB9</f>
        <v>0</v>
      </c>
      <c r="AC12" s="101"/>
      <c r="AD12" s="101"/>
      <c r="AE12" s="101"/>
      <c r="AF12" s="101"/>
      <c r="AG12" s="101"/>
      <c r="AH12" s="101"/>
      <c r="AI12" s="101"/>
      <c r="AJ12" s="101"/>
      <c r="AK12" s="101"/>
      <c r="AL12" s="101"/>
      <c r="AM12" s="101"/>
      <c r="AN12" s="101"/>
      <c r="AO12" s="101"/>
      <c r="AP12" s="101"/>
      <c r="AQ12" s="101"/>
      <c r="AR12" s="101"/>
      <c r="AS12" s="101"/>
      <c r="AT12" s="101"/>
    </row>
    <row r="13" spans="1:46" ht="12">
      <c r="A13" s="264" t="s">
        <v>64</v>
      </c>
      <c r="B13" s="264" t="s">
        <v>148</v>
      </c>
      <c r="C13" s="264">
        <f>SUM(C14:C15)</f>
        <v>6300</v>
      </c>
      <c r="D13" s="264">
        <f aca="true" t="shared" si="2" ref="D13:AB13">SUM(D14:D15)</f>
        <v>0</v>
      </c>
      <c r="E13" s="264">
        <f t="shared" si="2"/>
        <v>9450</v>
      </c>
      <c r="F13" s="264">
        <f t="shared" si="2"/>
        <v>0</v>
      </c>
      <c r="G13" s="264">
        <f t="shared" si="2"/>
        <v>14000</v>
      </c>
      <c r="H13" s="264">
        <f t="shared" si="2"/>
        <v>0</v>
      </c>
      <c r="I13" s="264">
        <f t="shared" si="2"/>
        <v>14000</v>
      </c>
      <c r="J13" s="264">
        <f t="shared" si="2"/>
        <v>0</v>
      </c>
      <c r="K13" s="264">
        <f t="shared" si="2"/>
        <v>14000</v>
      </c>
      <c r="L13" s="264">
        <f t="shared" si="2"/>
        <v>0</v>
      </c>
      <c r="M13" s="264">
        <f t="shared" si="2"/>
        <v>11550</v>
      </c>
      <c r="N13" s="264">
        <f t="shared" si="2"/>
        <v>0</v>
      </c>
      <c r="O13" s="264">
        <f t="shared" si="2"/>
        <v>11200</v>
      </c>
      <c r="P13" s="264">
        <f t="shared" si="2"/>
        <v>0</v>
      </c>
      <c r="Q13" s="264">
        <f t="shared" si="2"/>
        <v>14000</v>
      </c>
      <c r="R13" s="264">
        <f t="shared" si="2"/>
        <v>0</v>
      </c>
      <c r="S13" s="264">
        <f t="shared" si="2"/>
        <v>7000</v>
      </c>
      <c r="T13" s="264">
        <f t="shared" si="2"/>
        <v>0</v>
      </c>
      <c r="U13" s="264">
        <f t="shared" si="2"/>
        <v>4200</v>
      </c>
      <c r="V13" s="264">
        <f t="shared" si="2"/>
        <v>0</v>
      </c>
      <c r="W13" s="264">
        <f t="shared" si="2"/>
        <v>2800</v>
      </c>
      <c r="X13" s="264">
        <f t="shared" si="2"/>
        <v>0</v>
      </c>
      <c r="Y13" s="264">
        <f t="shared" si="2"/>
        <v>7000</v>
      </c>
      <c r="Z13" s="264">
        <f t="shared" si="2"/>
        <v>0</v>
      </c>
      <c r="AA13" s="264">
        <f t="shared" si="2"/>
        <v>115500</v>
      </c>
      <c r="AB13" s="265">
        <f t="shared" si="2"/>
        <v>0</v>
      </c>
      <c r="AC13" s="31"/>
      <c r="AD13" s="31"/>
      <c r="AE13" s="31"/>
      <c r="AF13" s="31"/>
      <c r="AG13" s="31"/>
      <c r="AH13" s="31"/>
      <c r="AI13" s="31"/>
      <c r="AJ13" s="31"/>
      <c r="AK13" s="31"/>
      <c r="AL13" s="31"/>
      <c r="AM13" s="31"/>
      <c r="AN13" s="31"/>
      <c r="AO13" s="31"/>
      <c r="AP13" s="31"/>
      <c r="AQ13" s="31"/>
      <c r="AR13" s="31"/>
      <c r="AS13" s="31"/>
      <c r="AT13" s="31"/>
    </row>
    <row r="14" spans="1:46" ht="12.75" customHeight="1" outlineLevel="1">
      <c r="A14" s="183" t="s">
        <v>121</v>
      </c>
      <c r="B14" s="203"/>
      <c r="C14" s="78">
        <v>6300</v>
      </c>
      <c r="D14" s="77"/>
      <c r="E14" s="78">
        <v>9450</v>
      </c>
      <c r="F14" s="77"/>
      <c r="G14" s="78">
        <v>14000</v>
      </c>
      <c r="H14" s="77"/>
      <c r="I14" s="78">
        <v>14000</v>
      </c>
      <c r="J14" s="77"/>
      <c r="K14" s="78">
        <v>14000</v>
      </c>
      <c r="L14" s="77"/>
      <c r="M14" s="78">
        <v>11550</v>
      </c>
      <c r="N14" s="79"/>
      <c r="O14" s="80">
        <v>11200</v>
      </c>
      <c r="P14" s="77"/>
      <c r="Q14" s="78">
        <v>14000</v>
      </c>
      <c r="R14" s="77"/>
      <c r="S14" s="78">
        <v>7000</v>
      </c>
      <c r="T14" s="77"/>
      <c r="U14" s="78">
        <v>4200</v>
      </c>
      <c r="V14" s="77"/>
      <c r="W14" s="78">
        <v>2800</v>
      </c>
      <c r="X14" s="77"/>
      <c r="Y14" s="78">
        <v>7000</v>
      </c>
      <c r="Z14" s="77"/>
      <c r="AA14" s="81">
        <f>C14+E14+G14+I14+K14+M14+O14+Q14+S14+U14+W14+Y14</f>
        <v>115500</v>
      </c>
      <c r="AB14" s="161">
        <f>D14+F14+H14+J14+L14+N14+P14+R14+T14+V14+X14+Z14</f>
        <v>0</v>
      </c>
      <c r="AC14" s="31"/>
      <c r="AD14" s="31"/>
      <c r="AE14" s="31"/>
      <c r="AF14" s="31"/>
      <c r="AG14" s="31"/>
      <c r="AH14" s="31"/>
      <c r="AI14" s="31"/>
      <c r="AJ14" s="31"/>
      <c r="AK14" s="31"/>
      <c r="AL14" s="31"/>
      <c r="AM14" s="31"/>
      <c r="AN14" s="31"/>
      <c r="AO14" s="31"/>
      <c r="AP14" s="31"/>
      <c r="AQ14" s="31"/>
      <c r="AR14" s="31"/>
      <c r="AS14" s="31"/>
      <c r="AT14" s="31"/>
    </row>
    <row r="15" spans="1:46" ht="12.75" customHeight="1" outlineLevel="1">
      <c r="A15" s="184" t="s">
        <v>67</v>
      </c>
      <c r="B15" s="204"/>
      <c r="C15" s="83"/>
      <c r="D15" s="82"/>
      <c r="E15" s="83"/>
      <c r="F15" s="82"/>
      <c r="G15" s="83"/>
      <c r="H15" s="82"/>
      <c r="I15" s="83"/>
      <c r="J15" s="82"/>
      <c r="K15" s="83"/>
      <c r="L15" s="82"/>
      <c r="M15" s="83"/>
      <c r="N15" s="84"/>
      <c r="O15" s="85"/>
      <c r="P15" s="82"/>
      <c r="Q15" s="83"/>
      <c r="R15" s="82"/>
      <c r="S15" s="83"/>
      <c r="T15" s="82"/>
      <c r="U15" s="83"/>
      <c r="V15" s="82"/>
      <c r="W15" s="83"/>
      <c r="X15" s="82"/>
      <c r="Y15" s="83"/>
      <c r="Z15" s="82"/>
      <c r="AA15" s="86">
        <f>C15+E15+G15+I15+K15+M15+O15+Q15+S15+U15+W15+Y15</f>
        <v>0</v>
      </c>
      <c r="AB15" s="162">
        <f>D15+F15+H15+J15+L15+N15+P15+R15+T15+V15+X15+Z15</f>
        <v>0</v>
      </c>
      <c r="AC15" s="31"/>
      <c r="AD15" s="31"/>
      <c r="AE15" s="31"/>
      <c r="AF15" s="31"/>
      <c r="AG15" s="31"/>
      <c r="AH15" s="31"/>
      <c r="AI15" s="31"/>
      <c r="AJ15" s="31"/>
      <c r="AK15" s="31"/>
      <c r="AL15" s="31"/>
      <c r="AM15" s="31"/>
      <c r="AN15" s="31"/>
      <c r="AO15" s="31"/>
      <c r="AP15" s="31"/>
      <c r="AQ15" s="31"/>
      <c r="AR15" s="31"/>
      <c r="AS15" s="31"/>
      <c r="AT15" s="31"/>
    </row>
    <row r="16" spans="1:46" ht="12">
      <c r="A16" s="185" t="s">
        <v>122</v>
      </c>
      <c r="B16" s="197"/>
      <c r="C16" s="87">
        <f aca="true" t="shared" si="3" ref="C16:AB16">C9-C13</f>
        <v>3700</v>
      </c>
      <c r="D16" s="87">
        <f t="shared" si="3"/>
        <v>0</v>
      </c>
      <c r="E16" s="87">
        <f t="shared" si="3"/>
        <v>8550</v>
      </c>
      <c r="F16" s="87">
        <f t="shared" si="3"/>
        <v>0</v>
      </c>
      <c r="G16" s="87">
        <f t="shared" si="3"/>
        <v>13000</v>
      </c>
      <c r="H16" s="87">
        <f t="shared" si="3"/>
        <v>0</v>
      </c>
      <c r="I16" s="87">
        <f t="shared" si="3"/>
        <v>26000</v>
      </c>
      <c r="J16" s="87">
        <f t="shared" si="3"/>
        <v>0</v>
      </c>
      <c r="K16" s="87">
        <f t="shared" si="3"/>
        <v>26000</v>
      </c>
      <c r="L16" s="87">
        <f t="shared" si="3"/>
        <v>0</v>
      </c>
      <c r="M16" s="87">
        <f t="shared" si="3"/>
        <v>28450</v>
      </c>
      <c r="N16" s="87">
        <f t="shared" si="3"/>
        <v>0</v>
      </c>
      <c r="O16" s="87">
        <f t="shared" si="3"/>
        <v>21800</v>
      </c>
      <c r="P16" s="87">
        <f t="shared" si="3"/>
        <v>0</v>
      </c>
      <c r="Q16" s="87">
        <f t="shared" si="3"/>
        <v>18000</v>
      </c>
      <c r="R16" s="87">
        <f t="shared" si="3"/>
        <v>0</v>
      </c>
      <c r="S16" s="87">
        <f t="shared" si="3"/>
        <v>33000</v>
      </c>
      <c r="T16" s="87">
        <f t="shared" si="3"/>
        <v>0</v>
      </c>
      <c r="U16" s="87">
        <f t="shared" si="3"/>
        <v>15800</v>
      </c>
      <c r="V16" s="87">
        <f t="shared" si="3"/>
        <v>0</v>
      </c>
      <c r="W16" s="87">
        <f t="shared" si="3"/>
        <v>9200</v>
      </c>
      <c r="X16" s="87">
        <f t="shared" si="3"/>
        <v>0</v>
      </c>
      <c r="Y16" s="87">
        <f t="shared" si="3"/>
        <v>1000</v>
      </c>
      <c r="Z16" s="87">
        <f t="shared" si="3"/>
        <v>0</v>
      </c>
      <c r="AA16" s="87">
        <f t="shared" si="3"/>
        <v>204500</v>
      </c>
      <c r="AB16" s="87">
        <f t="shared" si="3"/>
        <v>0</v>
      </c>
      <c r="AC16" s="31"/>
      <c r="AD16" s="31"/>
      <c r="AE16" s="31"/>
      <c r="AF16" s="31"/>
      <c r="AG16" s="31"/>
      <c r="AH16" s="31"/>
      <c r="AI16" s="31"/>
      <c r="AJ16" s="31"/>
      <c r="AK16" s="31"/>
      <c r="AL16" s="31"/>
      <c r="AM16" s="31"/>
      <c r="AN16" s="31"/>
      <c r="AO16" s="31"/>
      <c r="AP16" s="31"/>
      <c r="AQ16" s="31"/>
      <c r="AR16" s="31"/>
      <c r="AS16" s="31"/>
      <c r="AT16" s="31"/>
    </row>
    <row r="17" spans="1:46" ht="12">
      <c r="A17" s="264" t="s">
        <v>97</v>
      </c>
      <c r="B17" s="264" t="s">
        <v>148</v>
      </c>
      <c r="C17" s="264">
        <f>SUM(C18:C31)</f>
        <v>14780</v>
      </c>
      <c r="D17" s="264">
        <f>SUM(D18:D31)</f>
        <v>0</v>
      </c>
      <c r="E17" s="264">
        <f aca="true" t="shared" si="4" ref="E17:AB17">SUM(E18:E31)</f>
        <v>12640</v>
      </c>
      <c r="F17" s="264">
        <f t="shared" si="4"/>
        <v>0</v>
      </c>
      <c r="G17" s="264">
        <f t="shared" si="4"/>
        <v>16030</v>
      </c>
      <c r="H17" s="264">
        <f t="shared" si="4"/>
        <v>0</v>
      </c>
      <c r="I17" s="264">
        <f t="shared" si="4"/>
        <v>12568</v>
      </c>
      <c r="J17" s="264">
        <f t="shared" si="4"/>
        <v>0</v>
      </c>
      <c r="K17" s="264">
        <f t="shared" si="4"/>
        <v>13450</v>
      </c>
      <c r="L17" s="264">
        <f t="shared" si="4"/>
        <v>0</v>
      </c>
      <c r="M17" s="264">
        <f t="shared" si="4"/>
        <v>19884</v>
      </c>
      <c r="N17" s="264">
        <f t="shared" si="4"/>
        <v>0</v>
      </c>
      <c r="O17" s="264">
        <f t="shared" si="4"/>
        <v>15584</v>
      </c>
      <c r="P17" s="264">
        <f t="shared" si="4"/>
        <v>0</v>
      </c>
      <c r="Q17" s="264">
        <f t="shared" si="4"/>
        <v>15155</v>
      </c>
      <c r="R17" s="264">
        <f t="shared" si="4"/>
        <v>0</v>
      </c>
      <c r="S17" s="264">
        <f t="shared" si="4"/>
        <v>18551</v>
      </c>
      <c r="T17" s="264">
        <f t="shared" si="4"/>
        <v>0</v>
      </c>
      <c r="U17" s="264">
        <f t="shared" si="4"/>
        <v>13238</v>
      </c>
      <c r="V17" s="264">
        <f t="shared" si="4"/>
        <v>0</v>
      </c>
      <c r="W17" s="264">
        <f t="shared" si="4"/>
        <v>15447</v>
      </c>
      <c r="X17" s="264">
        <f t="shared" si="4"/>
        <v>0</v>
      </c>
      <c r="Y17" s="264">
        <f t="shared" si="4"/>
        <v>17053</v>
      </c>
      <c r="Z17" s="264">
        <f t="shared" si="4"/>
        <v>0</v>
      </c>
      <c r="AA17" s="264">
        <f t="shared" si="4"/>
        <v>184180</v>
      </c>
      <c r="AB17" s="265">
        <f t="shared" si="4"/>
        <v>0</v>
      </c>
      <c r="AC17" s="31"/>
      <c r="AD17" s="31"/>
      <c r="AE17" s="31"/>
      <c r="AF17" s="31"/>
      <c r="AG17" s="31"/>
      <c r="AH17" s="31"/>
      <c r="AI17" s="31"/>
      <c r="AJ17" s="31"/>
      <c r="AK17" s="31"/>
      <c r="AL17" s="31"/>
      <c r="AM17" s="31"/>
      <c r="AN17" s="31"/>
      <c r="AO17" s="31"/>
      <c r="AP17" s="31"/>
      <c r="AQ17" s="31"/>
      <c r="AR17" s="31"/>
      <c r="AS17" s="31"/>
      <c r="AT17" s="31"/>
    </row>
    <row r="18" spans="1:46" ht="12.75" customHeight="1" outlineLevel="1">
      <c r="A18" s="180" t="s">
        <v>123</v>
      </c>
      <c r="B18" s="202"/>
      <c r="C18" s="78">
        <v>7750</v>
      </c>
      <c r="D18" s="77"/>
      <c r="E18" s="78">
        <v>7750</v>
      </c>
      <c r="F18" s="77"/>
      <c r="G18" s="78">
        <v>7750</v>
      </c>
      <c r="H18" s="77"/>
      <c r="I18" s="78">
        <v>7750</v>
      </c>
      <c r="J18" s="77"/>
      <c r="K18" s="78">
        <v>7750</v>
      </c>
      <c r="L18" s="77"/>
      <c r="M18" s="78">
        <v>7750</v>
      </c>
      <c r="N18" s="79"/>
      <c r="O18" s="80">
        <v>7750</v>
      </c>
      <c r="P18" s="77"/>
      <c r="Q18" s="78">
        <v>7750</v>
      </c>
      <c r="R18" s="77"/>
      <c r="S18" s="78">
        <v>7750</v>
      </c>
      <c r="T18" s="77"/>
      <c r="U18" s="78">
        <v>7750</v>
      </c>
      <c r="V18" s="77"/>
      <c r="W18" s="78">
        <v>7750</v>
      </c>
      <c r="X18" s="77"/>
      <c r="Y18" s="78">
        <v>7750</v>
      </c>
      <c r="Z18" s="77"/>
      <c r="AA18" s="81">
        <f aca="true" t="shared" si="5" ref="AA18:AA31">C18+E18+G18+I18+K18+M18+O18+Q18+S18+U18+W18+Y18</f>
        <v>93000</v>
      </c>
      <c r="AB18" s="161">
        <f aca="true" t="shared" si="6" ref="AB18:AB31">D18+F18+H18+J18+L18+N18+P18+R18+T18+V18+X18+Z18</f>
        <v>0</v>
      </c>
      <c r="AC18" s="31"/>
      <c r="AD18" s="31"/>
      <c r="AE18" s="31"/>
      <c r="AF18" s="31"/>
      <c r="AG18" s="31"/>
      <c r="AH18" s="31"/>
      <c r="AI18" s="31"/>
      <c r="AJ18" s="31"/>
      <c r="AK18" s="31"/>
      <c r="AL18" s="31"/>
      <c r="AM18" s="31"/>
      <c r="AN18" s="31"/>
      <c r="AO18" s="31"/>
      <c r="AP18" s="31"/>
      <c r="AQ18" s="31"/>
      <c r="AR18" s="31"/>
      <c r="AS18" s="31"/>
      <c r="AT18" s="31"/>
    </row>
    <row r="19" spans="1:46" ht="12.75" customHeight="1" outlineLevel="1">
      <c r="A19" s="186" t="s">
        <v>100</v>
      </c>
      <c r="B19" s="201"/>
      <c r="C19" s="90">
        <v>1500</v>
      </c>
      <c r="D19" s="89"/>
      <c r="E19" s="90">
        <v>1500</v>
      </c>
      <c r="F19" s="89"/>
      <c r="G19" s="90">
        <v>1500</v>
      </c>
      <c r="H19" s="89"/>
      <c r="I19" s="90">
        <v>1500</v>
      </c>
      <c r="J19" s="89"/>
      <c r="K19" s="90">
        <v>1500</v>
      </c>
      <c r="L19" s="77"/>
      <c r="M19" s="90">
        <v>1500</v>
      </c>
      <c r="N19" s="91"/>
      <c r="O19" s="88">
        <v>1500</v>
      </c>
      <c r="P19" s="89"/>
      <c r="Q19" s="90">
        <v>1500</v>
      </c>
      <c r="R19" s="89"/>
      <c r="S19" s="90">
        <v>1500</v>
      </c>
      <c r="T19" s="89"/>
      <c r="U19" s="90">
        <v>1500</v>
      </c>
      <c r="V19" s="77"/>
      <c r="W19" s="90">
        <v>1500</v>
      </c>
      <c r="X19" s="89"/>
      <c r="Y19" s="90">
        <v>1500</v>
      </c>
      <c r="Z19" s="89"/>
      <c r="AA19" s="92">
        <f t="shared" si="5"/>
        <v>18000</v>
      </c>
      <c r="AB19" s="163">
        <f t="shared" si="6"/>
        <v>0</v>
      </c>
      <c r="AC19" s="31"/>
      <c r="AD19" s="31"/>
      <c r="AE19" s="33"/>
      <c r="AF19" s="31"/>
      <c r="AG19" s="31"/>
      <c r="AH19" s="31"/>
      <c r="AI19" s="31"/>
      <c r="AJ19" s="31"/>
      <c r="AK19" s="31"/>
      <c r="AL19" s="31"/>
      <c r="AM19" s="31"/>
      <c r="AN19" s="31"/>
      <c r="AO19" s="31"/>
      <c r="AP19" s="31"/>
      <c r="AQ19" s="31"/>
      <c r="AR19" s="31"/>
      <c r="AS19" s="31"/>
      <c r="AT19" s="31"/>
    </row>
    <row r="20" spans="1:46" ht="12.75" customHeight="1" outlineLevel="1">
      <c r="A20" s="186" t="s">
        <v>124</v>
      </c>
      <c r="B20" s="201"/>
      <c r="C20" s="90">
        <v>500</v>
      </c>
      <c r="D20" s="89"/>
      <c r="E20" s="90">
        <v>500</v>
      </c>
      <c r="F20" s="89"/>
      <c r="G20" s="90">
        <v>750</v>
      </c>
      <c r="H20" s="89"/>
      <c r="I20" s="90">
        <v>500</v>
      </c>
      <c r="J20" s="89"/>
      <c r="K20" s="90">
        <v>500</v>
      </c>
      <c r="L20" s="77"/>
      <c r="M20" s="90">
        <v>500</v>
      </c>
      <c r="N20" s="91"/>
      <c r="O20" s="90">
        <v>400</v>
      </c>
      <c r="P20" s="89"/>
      <c r="Q20" s="90">
        <v>400</v>
      </c>
      <c r="R20" s="89"/>
      <c r="S20" s="90">
        <v>400</v>
      </c>
      <c r="T20" s="89"/>
      <c r="U20" s="90">
        <v>350</v>
      </c>
      <c r="V20" s="77"/>
      <c r="W20" s="90">
        <v>350</v>
      </c>
      <c r="X20" s="89"/>
      <c r="Y20" s="90">
        <v>350</v>
      </c>
      <c r="Z20" s="89"/>
      <c r="AA20" s="92">
        <f t="shared" si="5"/>
        <v>5500</v>
      </c>
      <c r="AB20" s="163">
        <f t="shared" si="6"/>
        <v>0</v>
      </c>
      <c r="AC20" s="31"/>
      <c r="AD20" s="31"/>
      <c r="AE20" s="31"/>
      <c r="AF20" s="31"/>
      <c r="AG20" s="31"/>
      <c r="AH20" s="31"/>
      <c r="AI20" s="31"/>
      <c r="AJ20" s="31"/>
      <c r="AK20" s="31"/>
      <c r="AL20" s="31"/>
      <c r="AM20" s="31"/>
      <c r="AN20" s="31"/>
      <c r="AO20" s="31"/>
      <c r="AP20" s="31"/>
      <c r="AQ20" s="31"/>
      <c r="AR20" s="31"/>
      <c r="AS20" s="31"/>
      <c r="AT20" s="31"/>
    </row>
    <row r="21" spans="1:46" ht="12.75" customHeight="1" outlineLevel="1">
      <c r="A21" s="186" t="s">
        <v>125</v>
      </c>
      <c r="B21" s="201"/>
      <c r="C21" s="90">
        <v>330</v>
      </c>
      <c r="D21" s="89"/>
      <c r="E21" s="90">
        <v>330</v>
      </c>
      <c r="F21" s="89"/>
      <c r="G21" s="90">
        <v>370</v>
      </c>
      <c r="H21" s="89"/>
      <c r="I21" s="90">
        <v>330</v>
      </c>
      <c r="J21" s="89"/>
      <c r="K21" s="90">
        <v>330</v>
      </c>
      <c r="L21" s="77"/>
      <c r="M21" s="90">
        <v>330</v>
      </c>
      <c r="N21" s="91"/>
      <c r="O21" s="90">
        <v>330</v>
      </c>
      <c r="P21" s="89"/>
      <c r="Q21" s="90">
        <v>330</v>
      </c>
      <c r="R21" s="89"/>
      <c r="S21" s="90">
        <v>330</v>
      </c>
      <c r="T21" s="89"/>
      <c r="U21" s="90">
        <v>330</v>
      </c>
      <c r="V21" s="77"/>
      <c r="W21" s="90">
        <v>330</v>
      </c>
      <c r="X21" s="89"/>
      <c r="Y21" s="90">
        <v>330</v>
      </c>
      <c r="Z21" s="89"/>
      <c r="AA21" s="92">
        <f t="shared" si="5"/>
        <v>4000</v>
      </c>
      <c r="AB21" s="163">
        <f t="shared" si="6"/>
        <v>0</v>
      </c>
      <c r="AC21" s="31"/>
      <c r="AD21" s="31"/>
      <c r="AE21" s="31"/>
      <c r="AF21" s="31"/>
      <c r="AG21" s="31"/>
      <c r="AH21" s="31"/>
      <c r="AI21" s="31"/>
      <c r="AJ21" s="31"/>
      <c r="AK21" s="31"/>
      <c r="AL21" s="31"/>
      <c r="AM21" s="31"/>
      <c r="AN21" s="31"/>
      <c r="AO21" s="31"/>
      <c r="AP21" s="31"/>
      <c r="AQ21" s="31"/>
      <c r="AR21" s="31"/>
      <c r="AS21" s="31"/>
      <c r="AT21" s="31"/>
    </row>
    <row r="22" spans="1:46" ht="12.75" customHeight="1" outlineLevel="1">
      <c r="A22" s="186" t="s">
        <v>101</v>
      </c>
      <c r="B22" s="201"/>
      <c r="C22" s="90">
        <v>2000</v>
      </c>
      <c r="D22" s="89"/>
      <c r="E22" s="90">
        <v>200</v>
      </c>
      <c r="F22" s="89"/>
      <c r="G22" s="90">
        <v>200</v>
      </c>
      <c r="H22" s="89"/>
      <c r="I22" s="90">
        <v>200</v>
      </c>
      <c r="J22" s="89"/>
      <c r="K22" s="90">
        <v>200</v>
      </c>
      <c r="L22" s="77"/>
      <c r="M22" s="90">
        <v>200</v>
      </c>
      <c r="N22" s="91"/>
      <c r="O22" s="90">
        <v>1000</v>
      </c>
      <c r="P22" s="89"/>
      <c r="Q22" s="90">
        <v>200</v>
      </c>
      <c r="R22" s="89"/>
      <c r="S22" s="90">
        <v>200</v>
      </c>
      <c r="T22" s="89"/>
      <c r="U22" s="90">
        <v>200</v>
      </c>
      <c r="V22" s="77"/>
      <c r="W22" s="90">
        <v>200</v>
      </c>
      <c r="X22" s="89"/>
      <c r="Y22" s="90">
        <v>200</v>
      </c>
      <c r="Z22" s="89"/>
      <c r="AA22" s="92">
        <f t="shared" si="5"/>
        <v>5000</v>
      </c>
      <c r="AB22" s="163">
        <f t="shared" si="6"/>
        <v>0</v>
      </c>
      <c r="AC22" s="31"/>
      <c r="AD22" s="31"/>
      <c r="AE22" s="31"/>
      <c r="AF22" s="31"/>
      <c r="AG22" s="31"/>
      <c r="AH22" s="31"/>
      <c r="AI22" s="31"/>
      <c r="AJ22" s="31"/>
      <c r="AK22" s="31"/>
      <c r="AL22" s="31"/>
      <c r="AM22" s="31"/>
      <c r="AN22" s="31"/>
      <c r="AO22" s="31"/>
      <c r="AP22" s="31"/>
      <c r="AQ22" s="31"/>
      <c r="AR22" s="31"/>
      <c r="AS22" s="31"/>
      <c r="AT22" s="31"/>
    </row>
    <row r="23" spans="1:46" ht="12.75" customHeight="1" outlineLevel="1">
      <c r="A23" s="186" t="s">
        <v>126</v>
      </c>
      <c r="B23" s="201"/>
      <c r="C23" s="90">
        <v>200</v>
      </c>
      <c r="D23" s="89"/>
      <c r="E23" s="90">
        <v>360</v>
      </c>
      <c r="F23" s="89"/>
      <c r="G23" s="90">
        <v>540</v>
      </c>
      <c r="H23" s="89"/>
      <c r="I23" s="90">
        <v>800</v>
      </c>
      <c r="J23" s="89"/>
      <c r="K23" s="90">
        <v>800</v>
      </c>
      <c r="L23" s="77"/>
      <c r="M23" s="90">
        <v>800</v>
      </c>
      <c r="N23" s="91"/>
      <c r="O23" s="90">
        <v>660</v>
      </c>
      <c r="P23" s="89"/>
      <c r="Q23" s="90">
        <v>640</v>
      </c>
      <c r="R23" s="89"/>
      <c r="S23" s="90">
        <v>800</v>
      </c>
      <c r="T23" s="89"/>
      <c r="U23" s="90">
        <v>400</v>
      </c>
      <c r="V23" s="77"/>
      <c r="W23" s="90">
        <v>240</v>
      </c>
      <c r="X23" s="89"/>
      <c r="Y23" s="90">
        <v>160</v>
      </c>
      <c r="Z23" s="89"/>
      <c r="AA23" s="92">
        <f t="shared" si="5"/>
        <v>6400</v>
      </c>
      <c r="AB23" s="163">
        <f t="shared" si="6"/>
        <v>0</v>
      </c>
      <c r="AC23" s="31"/>
      <c r="AD23" s="31"/>
      <c r="AE23" s="31"/>
      <c r="AF23" s="31"/>
      <c r="AG23" s="31"/>
      <c r="AH23" s="31"/>
      <c r="AI23" s="31"/>
      <c r="AJ23" s="31"/>
      <c r="AK23" s="31"/>
      <c r="AL23" s="31"/>
      <c r="AM23" s="31"/>
      <c r="AN23" s="31"/>
      <c r="AO23" s="31"/>
      <c r="AP23" s="31"/>
      <c r="AQ23" s="31"/>
      <c r="AR23" s="31"/>
      <c r="AS23" s="31"/>
      <c r="AT23" s="31"/>
    </row>
    <row r="24" spans="1:46" ht="12.75" customHeight="1" outlineLevel="1">
      <c r="A24" s="186" t="s">
        <v>220</v>
      </c>
      <c r="B24" s="201"/>
      <c r="C24" s="90"/>
      <c r="D24" s="89"/>
      <c r="E24" s="90"/>
      <c r="F24" s="89"/>
      <c r="G24" s="90"/>
      <c r="H24" s="89"/>
      <c r="I24" s="90"/>
      <c r="J24" s="89"/>
      <c r="K24" s="90"/>
      <c r="L24" s="77"/>
      <c r="M24" s="90">
        <v>100</v>
      </c>
      <c r="N24" s="91"/>
      <c r="O24" s="90"/>
      <c r="P24" s="89"/>
      <c r="Q24" s="90"/>
      <c r="R24" s="89"/>
      <c r="S24" s="90"/>
      <c r="T24" s="89"/>
      <c r="U24" s="90"/>
      <c r="V24" s="77"/>
      <c r="W24" s="90"/>
      <c r="X24" s="89"/>
      <c r="Y24" s="90">
        <v>100</v>
      </c>
      <c r="Z24" s="89"/>
      <c r="AA24" s="92"/>
      <c r="AB24" s="163"/>
      <c r="AC24" s="31"/>
      <c r="AD24" s="31"/>
      <c r="AE24" s="31"/>
      <c r="AF24" s="31"/>
      <c r="AG24" s="31"/>
      <c r="AH24" s="31"/>
      <c r="AI24" s="31"/>
      <c r="AJ24" s="31"/>
      <c r="AK24" s="31"/>
      <c r="AL24" s="31"/>
      <c r="AM24" s="31"/>
      <c r="AN24" s="31"/>
      <c r="AO24" s="31"/>
      <c r="AP24" s="31"/>
      <c r="AQ24" s="31"/>
      <c r="AR24" s="31"/>
      <c r="AS24" s="31"/>
      <c r="AT24" s="31"/>
    </row>
    <row r="25" spans="1:46" ht="12.75" customHeight="1" outlineLevel="1">
      <c r="A25" s="186" t="s">
        <v>203</v>
      </c>
      <c r="B25" s="201"/>
      <c r="C25" s="90">
        <v>500</v>
      </c>
      <c r="D25" s="89"/>
      <c r="E25" s="90">
        <v>500</v>
      </c>
      <c r="F25" s="89"/>
      <c r="G25" s="90">
        <v>750</v>
      </c>
      <c r="H25" s="89"/>
      <c r="I25" s="90">
        <v>500</v>
      </c>
      <c r="J25" s="89"/>
      <c r="K25" s="90">
        <v>500</v>
      </c>
      <c r="L25" s="77"/>
      <c r="M25" s="90">
        <v>750</v>
      </c>
      <c r="N25" s="91"/>
      <c r="O25" s="90">
        <v>0</v>
      </c>
      <c r="P25" s="89"/>
      <c r="Q25" s="90">
        <v>0</v>
      </c>
      <c r="R25" s="89"/>
      <c r="S25" s="90">
        <v>250</v>
      </c>
      <c r="T25" s="89"/>
      <c r="U25" s="90">
        <v>0</v>
      </c>
      <c r="V25" s="77"/>
      <c r="W25" s="90">
        <v>0</v>
      </c>
      <c r="X25" s="89"/>
      <c r="Y25" s="90">
        <v>250</v>
      </c>
      <c r="Z25" s="89"/>
      <c r="AA25" s="92">
        <f t="shared" si="5"/>
        <v>4000</v>
      </c>
      <c r="AB25" s="163">
        <f t="shared" si="6"/>
        <v>0</v>
      </c>
      <c r="AC25" s="31"/>
      <c r="AD25" s="31"/>
      <c r="AE25" s="31"/>
      <c r="AF25" s="31"/>
      <c r="AG25" s="31"/>
      <c r="AH25" s="31"/>
      <c r="AI25" s="31"/>
      <c r="AJ25" s="31"/>
      <c r="AK25" s="31"/>
      <c r="AL25" s="31"/>
      <c r="AM25" s="31"/>
      <c r="AN25" s="31"/>
      <c r="AO25" s="31"/>
      <c r="AP25" s="31"/>
      <c r="AQ25" s="31"/>
      <c r="AR25" s="31"/>
      <c r="AS25" s="31"/>
      <c r="AT25" s="31"/>
    </row>
    <row r="26" spans="1:46" ht="12.75" customHeight="1" outlineLevel="1">
      <c r="A26" s="186" t="s">
        <v>127</v>
      </c>
      <c r="B26" s="201"/>
      <c r="C26" s="90">
        <v>2000</v>
      </c>
      <c r="D26" s="89"/>
      <c r="E26" s="90">
        <v>1500</v>
      </c>
      <c r="F26" s="89"/>
      <c r="G26" s="90">
        <v>0</v>
      </c>
      <c r="H26" s="89"/>
      <c r="I26" s="90">
        <v>0</v>
      </c>
      <c r="J26" s="89"/>
      <c r="K26" s="90">
        <v>0</v>
      </c>
      <c r="L26" s="77"/>
      <c r="M26" s="90">
        <v>0</v>
      </c>
      <c r="N26" s="91"/>
      <c r="O26" s="88">
        <v>0</v>
      </c>
      <c r="P26" s="89"/>
      <c r="Q26" s="90">
        <v>0</v>
      </c>
      <c r="R26" s="89"/>
      <c r="S26" s="90">
        <v>0</v>
      </c>
      <c r="T26" s="89"/>
      <c r="U26" s="90">
        <v>0</v>
      </c>
      <c r="V26" s="77"/>
      <c r="W26" s="90">
        <v>0</v>
      </c>
      <c r="X26" s="89"/>
      <c r="Y26" s="90">
        <v>0</v>
      </c>
      <c r="Z26" s="89"/>
      <c r="AA26" s="92">
        <f t="shared" si="5"/>
        <v>3500</v>
      </c>
      <c r="AB26" s="163">
        <f t="shared" si="6"/>
        <v>0</v>
      </c>
      <c r="AC26" s="31"/>
      <c r="AD26" s="31"/>
      <c r="AE26" s="31"/>
      <c r="AF26" s="31"/>
      <c r="AG26" s="31"/>
      <c r="AH26" s="31"/>
      <c r="AI26" s="31"/>
      <c r="AJ26" s="31"/>
      <c r="AK26" s="31"/>
      <c r="AL26" s="31"/>
      <c r="AM26" s="31"/>
      <c r="AN26" s="31"/>
      <c r="AO26" s="31"/>
      <c r="AP26" s="31"/>
      <c r="AQ26" s="31"/>
      <c r="AR26" s="31"/>
      <c r="AS26" s="31"/>
      <c r="AT26" s="31"/>
    </row>
    <row r="27" spans="1:46" ht="12.75" customHeight="1" outlineLevel="1">
      <c r="A27" s="186" t="s">
        <v>201</v>
      </c>
      <c r="B27" s="201"/>
      <c r="C27" s="90">
        <v>0</v>
      </c>
      <c r="D27" s="89"/>
      <c r="E27" s="90">
        <v>0</v>
      </c>
      <c r="F27" s="89"/>
      <c r="G27" s="90">
        <v>2075</v>
      </c>
      <c r="H27" s="89"/>
      <c r="I27" s="90">
        <v>0</v>
      </c>
      <c r="J27" s="89"/>
      <c r="K27" s="90">
        <v>0</v>
      </c>
      <c r="L27" s="77"/>
      <c r="M27" s="90">
        <v>2075</v>
      </c>
      <c r="N27" s="91"/>
      <c r="O27" s="88">
        <v>0</v>
      </c>
      <c r="P27" s="89"/>
      <c r="Q27" s="90">
        <v>0</v>
      </c>
      <c r="R27" s="89"/>
      <c r="S27" s="90">
        <v>2075</v>
      </c>
      <c r="T27" s="89"/>
      <c r="U27" s="90">
        <v>0</v>
      </c>
      <c r="V27" s="77"/>
      <c r="W27" s="90">
        <v>0</v>
      </c>
      <c r="X27" s="89"/>
      <c r="Y27" s="90">
        <v>2075</v>
      </c>
      <c r="Z27" s="89"/>
      <c r="AA27" s="92">
        <f t="shared" si="5"/>
        <v>8300</v>
      </c>
      <c r="AB27" s="163">
        <f t="shared" si="6"/>
        <v>0</v>
      </c>
      <c r="AC27" s="31"/>
      <c r="AD27" s="31"/>
      <c r="AE27" s="31"/>
      <c r="AF27" s="31"/>
      <c r="AG27" s="31"/>
      <c r="AH27" s="31"/>
      <c r="AI27" s="31"/>
      <c r="AJ27" s="31"/>
      <c r="AK27" s="31"/>
      <c r="AL27" s="31"/>
      <c r="AM27" s="31"/>
      <c r="AN27" s="31"/>
      <c r="AO27" s="31"/>
      <c r="AP27" s="31"/>
      <c r="AQ27" s="31"/>
      <c r="AR27" s="31"/>
      <c r="AS27" s="31"/>
      <c r="AT27" s="31"/>
    </row>
    <row r="28" spans="1:46" ht="12.75" customHeight="1" outlineLevel="1">
      <c r="A28" s="186" t="s">
        <v>202</v>
      </c>
      <c r="B28" s="201"/>
      <c r="C28" s="90">
        <v>0</v>
      </c>
      <c r="D28" s="89"/>
      <c r="E28" s="90">
        <v>0</v>
      </c>
      <c r="F28" s="89"/>
      <c r="G28" s="90">
        <v>1935</v>
      </c>
      <c r="H28" s="89"/>
      <c r="I28" s="90">
        <v>0</v>
      </c>
      <c r="J28" s="89"/>
      <c r="K28" s="90">
        <v>0</v>
      </c>
      <c r="L28" s="77"/>
      <c r="M28" s="90">
        <v>1935</v>
      </c>
      <c r="N28" s="91"/>
      <c r="O28" s="90">
        <v>0</v>
      </c>
      <c r="P28" s="89"/>
      <c r="Q28" s="90">
        <v>0</v>
      </c>
      <c r="R28" s="89"/>
      <c r="S28" s="90">
        <v>1935</v>
      </c>
      <c r="T28" s="89"/>
      <c r="U28" s="90">
        <v>0</v>
      </c>
      <c r="V28" s="77"/>
      <c r="W28" s="90">
        <v>0</v>
      </c>
      <c r="X28" s="89"/>
      <c r="Y28" s="90">
        <v>1935</v>
      </c>
      <c r="Z28" s="89"/>
      <c r="AA28" s="92">
        <f t="shared" si="5"/>
        <v>7740</v>
      </c>
      <c r="AB28" s="163">
        <f t="shared" si="6"/>
        <v>0</v>
      </c>
      <c r="AC28" s="31"/>
      <c r="AD28" s="31"/>
      <c r="AE28" s="31"/>
      <c r="AF28" s="31"/>
      <c r="AG28" s="31"/>
      <c r="AH28" s="31"/>
      <c r="AI28" s="31"/>
      <c r="AJ28" s="31"/>
      <c r="AK28" s="31"/>
      <c r="AL28" s="31"/>
      <c r="AM28" s="31"/>
      <c r="AN28" s="31"/>
      <c r="AO28" s="31"/>
      <c r="AP28" s="31"/>
      <c r="AQ28" s="31"/>
      <c r="AR28" s="31"/>
      <c r="AS28" s="31"/>
      <c r="AT28" s="31"/>
    </row>
    <row r="29" spans="1:46" ht="12.75" customHeight="1" outlineLevel="1">
      <c r="A29" s="186" t="s">
        <v>215</v>
      </c>
      <c r="B29" s="201"/>
      <c r="C29" s="90"/>
      <c r="D29" s="89"/>
      <c r="E29" s="90"/>
      <c r="F29" s="89"/>
      <c r="G29" s="90">
        <v>160</v>
      </c>
      <c r="H29" s="89"/>
      <c r="I29" s="90">
        <v>988</v>
      </c>
      <c r="J29" s="89"/>
      <c r="K29" s="90">
        <v>1870</v>
      </c>
      <c r="L29" s="77"/>
      <c r="M29" s="90">
        <v>3944</v>
      </c>
      <c r="N29" s="91"/>
      <c r="O29" s="90">
        <v>3944</v>
      </c>
      <c r="P29" s="89"/>
      <c r="Q29" s="90">
        <v>4335</v>
      </c>
      <c r="R29" s="89"/>
      <c r="S29" s="90">
        <v>3311</v>
      </c>
      <c r="T29" s="89"/>
      <c r="U29" s="90">
        <v>2708</v>
      </c>
      <c r="V29" s="77"/>
      <c r="W29" s="90">
        <v>5077</v>
      </c>
      <c r="X29" s="89"/>
      <c r="Y29" s="90">
        <v>2403</v>
      </c>
      <c r="Z29" s="89"/>
      <c r="AA29" s="92">
        <f t="shared" si="5"/>
        <v>28740</v>
      </c>
      <c r="AB29" s="163">
        <f t="shared" si="6"/>
        <v>0</v>
      </c>
      <c r="AC29" s="31"/>
      <c r="AD29" s="31"/>
      <c r="AE29" s="31"/>
      <c r="AF29" s="31"/>
      <c r="AG29" s="31"/>
      <c r="AH29" s="31"/>
      <c r="AI29" s="31"/>
      <c r="AJ29" s="31"/>
      <c r="AK29" s="31"/>
      <c r="AL29" s="31"/>
      <c r="AM29" s="31"/>
      <c r="AN29" s="31"/>
      <c r="AO29" s="31"/>
      <c r="AP29" s="31"/>
      <c r="AQ29" s="31"/>
      <c r="AR29" s="31"/>
      <c r="AS29" s="31"/>
      <c r="AT29" s="31"/>
    </row>
    <row r="30" spans="1:46" ht="12.75" customHeight="1" outlineLevel="1">
      <c r="A30" s="186" t="s">
        <v>179</v>
      </c>
      <c r="B30" s="201"/>
      <c r="C30" s="90"/>
      <c r="D30" s="89"/>
      <c r="E30" s="90">
        <v>0</v>
      </c>
      <c r="F30" s="89"/>
      <c r="G30" s="90">
        <v>0</v>
      </c>
      <c r="H30" s="89"/>
      <c r="I30" s="90">
        <v>0</v>
      </c>
      <c r="J30" s="89"/>
      <c r="K30" s="90">
        <v>0</v>
      </c>
      <c r="L30" s="77"/>
      <c r="M30" s="90">
        <v>0</v>
      </c>
      <c r="N30" s="91"/>
      <c r="O30" s="88">
        <v>0</v>
      </c>
      <c r="P30" s="89"/>
      <c r="Q30" s="90">
        <v>0</v>
      </c>
      <c r="R30" s="89"/>
      <c r="S30" s="90">
        <v>0</v>
      </c>
      <c r="T30" s="89"/>
      <c r="U30" s="90">
        <v>0</v>
      </c>
      <c r="V30" s="77"/>
      <c r="W30" s="90">
        <v>0</v>
      </c>
      <c r="X30" s="89"/>
      <c r="Y30" s="90">
        <v>0</v>
      </c>
      <c r="Z30" s="89"/>
      <c r="AA30" s="92">
        <f t="shared" si="5"/>
        <v>0</v>
      </c>
      <c r="AB30" s="163">
        <f t="shared" si="6"/>
        <v>0</v>
      </c>
      <c r="AC30" s="31"/>
      <c r="AD30" s="31"/>
      <c r="AE30" s="31"/>
      <c r="AF30" s="31"/>
      <c r="AG30" s="31"/>
      <c r="AH30" s="31"/>
      <c r="AI30" s="31"/>
      <c r="AJ30" s="31"/>
      <c r="AK30" s="31"/>
      <c r="AL30" s="31"/>
      <c r="AM30" s="31"/>
      <c r="AN30" s="31"/>
      <c r="AO30" s="31"/>
      <c r="AP30" s="31"/>
      <c r="AQ30" s="31"/>
      <c r="AR30" s="31"/>
      <c r="AS30" s="31"/>
      <c r="AT30" s="31"/>
    </row>
    <row r="31" spans="1:46" ht="13.5" customHeight="1" outlineLevel="1" thickBot="1">
      <c r="A31" s="191" t="s">
        <v>96</v>
      </c>
      <c r="B31" s="201"/>
      <c r="C31" s="189">
        <v>0</v>
      </c>
      <c r="D31" s="89"/>
      <c r="E31" s="189">
        <v>0</v>
      </c>
      <c r="F31" s="89"/>
      <c r="G31" s="189">
        <v>0</v>
      </c>
      <c r="H31" s="89"/>
      <c r="I31" s="189">
        <v>0</v>
      </c>
      <c r="J31" s="89"/>
      <c r="K31" s="189">
        <v>0</v>
      </c>
      <c r="L31" s="77"/>
      <c r="M31" s="189">
        <v>0</v>
      </c>
      <c r="N31" s="91"/>
      <c r="O31" s="189">
        <v>0</v>
      </c>
      <c r="P31" s="89"/>
      <c r="Q31" s="189">
        <v>0</v>
      </c>
      <c r="R31" s="89"/>
      <c r="S31" s="189">
        <v>0</v>
      </c>
      <c r="T31" s="89"/>
      <c r="U31" s="189">
        <v>0</v>
      </c>
      <c r="V31" s="77"/>
      <c r="W31" s="189">
        <v>0</v>
      </c>
      <c r="X31" s="89"/>
      <c r="Y31" s="189">
        <v>0</v>
      </c>
      <c r="Z31" s="190"/>
      <c r="AA31" s="192">
        <f t="shared" si="5"/>
        <v>0</v>
      </c>
      <c r="AB31" s="193">
        <f t="shared" si="6"/>
        <v>0</v>
      </c>
      <c r="AC31" s="31"/>
      <c r="AD31" s="31"/>
      <c r="AE31" s="31"/>
      <c r="AF31" s="31"/>
      <c r="AG31" s="31"/>
      <c r="AH31" s="31"/>
      <c r="AI31" s="31"/>
      <c r="AJ31" s="31"/>
      <c r="AK31" s="31"/>
      <c r="AL31" s="31"/>
      <c r="AM31" s="31"/>
      <c r="AN31" s="31"/>
      <c r="AO31" s="31"/>
      <c r="AP31" s="31"/>
      <c r="AQ31" s="31"/>
      <c r="AR31" s="31"/>
      <c r="AS31" s="31"/>
      <c r="AT31" s="31"/>
    </row>
    <row r="32" spans="1:46" ht="32.25" customHeight="1" thickBot="1">
      <c r="A32" s="316" t="s">
        <v>84</v>
      </c>
      <c r="B32" s="317"/>
      <c r="C32" s="194">
        <v>2100</v>
      </c>
      <c r="D32" s="195"/>
      <c r="E32" s="194">
        <f>C32</f>
        <v>2100</v>
      </c>
      <c r="F32" s="195"/>
      <c r="G32" s="194">
        <f>E32</f>
        <v>2100</v>
      </c>
      <c r="H32" s="195"/>
      <c r="I32" s="194">
        <f>G32</f>
        <v>2100</v>
      </c>
      <c r="J32" s="195"/>
      <c r="K32" s="194">
        <f>I32</f>
        <v>2100</v>
      </c>
      <c r="L32" s="195"/>
      <c r="M32" s="194">
        <f>K32</f>
        <v>2100</v>
      </c>
      <c r="N32" s="195"/>
      <c r="O32" s="194">
        <f>M32</f>
        <v>2100</v>
      </c>
      <c r="P32" s="195"/>
      <c r="Q32" s="194">
        <f>O32</f>
        <v>2100</v>
      </c>
      <c r="R32" s="195"/>
      <c r="S32" s="194">
        <f>Q32</f>
        <v>2100</v>
      </c>
      <c r="T32" s="195"/>
      <c r="U32" s="194">
        <f>S32</f>
        <v>2100</v>
      </c>
      <c r="V32" s="195"/>
      <c r="W32" s="194">
        <f>U32</f>
        <v>2100</v>
      </c>
      <c r="X32" s="89"/>
      <c r="Y32" s="194">
        <f>W32</f>
        <v>2100</v>
      </c>
      <c r="Z32" s="195"/>
      <c r="AA32" s="196">
        <f>C32+E32+G32+I32+K32+M32+O32+Q32+S32+U32+W32+Y32</f>
        <v>25200</v>
      </c>
      <c r="AB32" s="196">
        <f>D32+F32+H32+J32+L32+N32+P32+R32+T32+V32+X32+Z32</f>
        <v>0</v>
      </c>
      <c r="AC32" s="31"/>
      <c r="AD32" s="31"/>
      <c r="AE32" s="31"/>
      <c r="AF32" s="31"/>
      <c r="AG32" s="31"/>
      <c r="AH32" s="31"/>
      <c r="AI32" s="31"/>
      <c r="AJ32" s="31"/>
      <c r="AK32" s="31"/>
      <c r="AL32" s="31"/>
      <c r="AM32" s="31"/>
      <c r="AN32" s="31"/>
      <c r="AO32" s="31"/>
      <c r="AP32" s="31"/>
      <c r="AQ32" s="31"/>
      <c r="AR32" s="31"/>
      <c r="AS32" s="31"/>
      <c r="AT32" s="31"/>
    </row>
    <row r="33" spans="1:46" s="1" customFormat="1" ht="12">
      <c r="A33" s="182" t="s">
        <v>128</v>
      </c>
      <c r="B33" s="198"/>
      <c r="C33" s="164">
        <f aca="true" t="shared" si="7" ref="C33:AB33">C16-(C17+C32)</f>
        <v>-13180</v>
      </c>
      <c r="D33" s="164">
        <f t="shared" si="7"/>
        <v>0</v>
      </c>
      <c r="E33" s="164">
        <f t="shared" si="7"/>
        <v>-6190</v>
      </c>
      <c r="F33" s="164">
        <f t="shared" si="7"/>
        <v>0</v>
      </c>
      <c r="G33" s="164">
        <f t="shared" si="7"/>
        <v>-5130</v>
      </c>
      <c r="H33" s="164">
        <f t="shared" si="7"/>
        <v>0</v>
      </c>
      <c r="I33" s="164">
        <f t="shared" si="7"/>
        <v>11332</v>
      </c>
      <c r="J33" s="164">
        <f t="shared" si="7"/>
        <v>0</v>
      </c>
      <c r="K33" s="164">
        <f t="shared" si="7"/>
        <v>10450</v>
      </c>
      <c r="L33" s="164">
        <f t="shared" si="7"/>
        <v>0</v>
      </c>
      <c r="M33" s="164">
        <f t="shared" si="7"/>
        <v>6466</v>
      </c>
      <c r="N33" s="164">
        <f t="shared" si="7"/>
        <v>0</v>
      </c>
      <c r="O33" s="164">
        <f t="shared" si="7"/>
        <v>4116</v>
      </c>
      <c r="P33" s="164">
        <f t="shared" si="7"/>
        <v>0</v>
      </c>
      <c r="Q33" s="164">
        <f t="shared" si="7"/>
        <v>745</v>
      </c>
      <c r="R33" s="164">
        <f t="shared" si="7"/>
        <v>0</v>
      </c>
      <c r="S33" s="164">
        <f t="shared" si="7"/>
        <v>12349</v>
      </c>
      <c r="T33" s="164">
        <f t="shared" si="7"/>
        <v>0</v>
      </c>
      <c r="U33" s="164">
        <f t="shared" si="7"/>
        <v>462</v>
      </c>
      <c r="V33" s="164">
        <f t="shared" si="7"/>
        <v>0</v>
      </c>
      <c r="W33" s="164">
        <f t="shared" si="7"/>
        <v>-8347</v>
      </c>
      <c r="X33" s="164">
        <f t="shared" si="7"/>
        <v>0</v>
      </c>
      <c r="Y33" s="164">
        <f t="shared" si="7"/>
        <v>-18153</v>
      </c>
      <c r="Z33" s="164">
        <f t="shared" si="7"/>
        <v>0</v>
      </c>
      <c r="AA33" s="164">
        <f t="shared" si="7"/>
        <v>-4880</v>
      </c>
      <c r="AB33" s="165">
        <f t="shared" si="7"/>
        <v>0</v>
      </c>
      <c r="AC33" s="101"/>
      <c r="AD33" s="101"/>
      <c r="AE33" s="101"/>
      <c r="AF33" s="101"/>
      <c r="AG33" s="101"/>
      <c r="AH33" s="101"/>
      <c r="AI33" s="101"/>
      <c r="AJ33" s="101"/>
      <c r="AK33" s="101"/>
      <c r="AL33" s="101"/>
      <c r="AM33" s="101"/>
      <c r="AN33" s="101"/>
      <c r="AO33" s="101"/>
      <c r="AP33" s="101"/>
      <c r="AQ33" s="101"/>
      <c r="AR33" s="101"/>
      <c r="AS33" s="101"/>
      <c r="AT33" s="101"/>
    </row>
    <row r="34" spans="1:46" ht="12">
      <c r="A34" s="187" t="s">
        <v>147</v>
      </c>
      <c r="B34" s="199"/>
      <c r="C34" s="93">
        <f aca="true" t="shared" si="8" ref="C34:Z34">C8+C33</f>
        <v>-8180</v>
      </c>
      <c r="D34" s="93">
        <f t="shared" si="8"/>
        <v>0</v>
      </c>
      <c r="E34" s="93">
        <f t="shared" si="8"/>
        <v>-14370</v>
      </c>
      <c r="F34" s="93">
        <f t="shared" si="8"/>
        <v>0</v>
      </c>
      <c r="G34" s="93">
        <f t="shared" si="8"/>
        <v>-19500</v>
      </c>
      <c r="H34" s="93">
        <f t="shared" si="8"/>
        <v>0</v>
      </c>
      <c r="I34" s="93">
        <f t="shared" si="8"/>
        <v>-8168</v>
      </c>
      <c r="J34" s="93">
        <f t="shared" si="8"/>
        <v>0</v>
      </c>
      <c r="K34" s="93">
        <f t="shared" si="8"/>
        <v>2282</v>
      </c>
      <c r="L34" s="93">
        <f t="shared" si="8"/>
        <v>0</v>
      </c>
      <c r="M34" s="93">
        <f t="shared" si="8"/>
        <v>8748</v>
      </c>
      <c r="N34" s="93">
        <f t="shared" si="8"/>
        <v>0</v>
      </c>
      <c r="O34" s="93">
        <f t="shared" si="8"/>
        <v>12864</v>
      </c>
      <c r="P34" s="93">
        <f t="shared" si="8"/>
        <v>0</v>
      </c>
      <c r="Q34" s="93">
        <f t="shared" si="8"/>
        <v>13609</v>
      </c>
      <c r="R34" s="93">
        <f t="shared" si="8"/>
        <v>0</v>
      </c>
      <c r="S34" s="93">
        <f t="shared" si="8"/>
        <v>25958</v>
      </c>
      <c r="T34" s="93">
        <f t="shared" si="8"/>
        <v>0</v>
      </c>
      <c r="U34" s="93">
        <f t="shared" si="8"/>
        <v>26420</v>
      </c>
      <c r="V34" s="93">
        <f t="shared" si="8"/>
        <v>0</v>
      </c>
      <c r="W34" s="93">
        <f t="shared" si="8"/>
        <v>18073</v>
      </c>
      <c r="X34" s="93">
        <f t="shared" si="8"/>
        <v>0</v>
      </c>
      <c r="Y34" s="93">
        <f t="shared" si="8"/>
        <v>-80</v>
      </c>
      <c r="Z34" s="93">
        <f t="shared" si="8"/>
        <v>0</v>
      </c>
      <c r="AA34" s="31"/>
      <c r="AB34" s="31"/>
      <c r="AC34" s="31"/>
      <c r="AD34" s="31"/>
      <c r="AE34" s="31"/>
      <c r="AF34" s="31"/>
      <c r="AG34" s="31"/>
      <c r="AH34" s="31"/>
      <c r="AI34" s="31"/>
      <c r="AJ34" s="31"/>
      <c r="AK34" s="31"/>
      <c r="AL34" s="31"/>
      <c r="AM34" s="31"/>
      <c r="AN34" s="31"/>
      <c r="AO34" s="31"/>
      <c r="AP34" s="31"/>
      <c r="AQ34" s="31"/>
      <c r="AR34" s="31"/>
      <c r="AS34" s="31"/>
      <c r="AT34" s="31"/>
    </row>
    <row r="35" spans="1:46" s="1" customFormat="1" ht="21.75">
      <c r="A35" s="188" t="s">
        <v>8</v>
      </c>
      <c r="B35" s="200"/>
      <c r="C35" s="76">
        <f>'Kapitalbedarf und Finanzierung'!$C$71</f>
        <v>20000</v>
      </c>
      <c r="D35" s="217">
        <f>'Kapitalbedarf und Finanzierung'!$C$71</f>
        <v>20000</v>
      </c>
      <c r="E35" s="217">
        <f>D35</f>
        <v>20000</v>
      </c>
      <c r="F35" s="217">
        <f aca="true" t="shared" si="9" ref="F35:Z35">E35</f>
        <v>20000</v>
      </c>
      <c r="G35" s="217">
        <f t="shared" si="9"/>
        <v>20000</v>
      </c>
      <c r="H35" s="217">
        <f t="shared" si="9"/>
        <v>20000</v>
      </c>
      <c r="I35" s="217">
        <f t="shared" si="9"/>
        <v>20000</v>
      </c>
      <c r="J35" s="217">
        <f t="shared" si="9"/>
        <v>20000</v>
      </c>
      <c r="K35" s="217">
        <f t="shared" si="9"/>
        <v>20000</v>
      </c>
      <c r="L35" s="217">
        <f t="shared" si="9"/>
        <v>20000</v>
      </c>
      <c r="M35" s="217">
        <f t="shared" si="9"/>
        <v>20000</v>
      </c>
      <c r="N35" s="217">
        <f t="shared" si="9"/>
        <v>20000</v>
      </c>
      <c r="O35" s="217">
        <f t="shared" si="9"/>
        <v>20000</v>
      </c>
      <c r="P35" s="217">
        <f>O35</f>
        <v>20000</v>
      </c>
      <c r="Q35" s="217">
        <f t="shared" si="9"/>
        <v>20000</v>
      </c>
      <c r="R35" s="217">
        <f t="shared" si="9"/>
        <v>20000</v>
      </c>
      <c r="S35" s="217">
        <f t="shared" si="9"/>
        <v>20000</v>
      </c>
      <c r="T35" s="217">
        <f t="shared" si="9"/>
        <v>20000</v>
      </c>
      <c r="U35" s="217">
        <f t="shared" si="9"/>
        <v>20000</v>
      </c>
      <c r="V35" s="217">
        <f t="shared" si="9"/>
        <v>20000</v>
      </c>
      <c r="W35" s="217">
        <f t="shared" si="9"/>
        <v>20000</v>
      </c>
      <c r="X35" s="217">
        <f t="shared" si="9"/>
        <v>20000</v>
      </c>
      <c r="Y35" s="217">
        <f t="shared" si="9"/>
        <v>20000</v>
      </c>
      <c r="Z35" s="217">
        <f t="shared" si="9"/>
        <v>20000</v>
      </c>
      <c r="AA35" s="31"/>
      <c r="AB35" s="31"/>
      <c r="AC35" s="101"/>
      <c r="AD35" s="101"/>
      <c r="AE35" s="101"/>
      <c r="AF35" s="101"/>
      <c r="AG35" s="101"/>
      <c r="AH35" s="101"/>
      <c r="AI35" s="101"/>
      <c r="AJ35" s="101"/>
      <c r="AK35" s="101"/>
      <c r="AL35" s="101"/>
      <c r="AM35" s="101"/>
      <c r="AN35" s="101"/>
      <c r="AO35" s="101"/>
      <c r="AP35" s="101"/>
      <c r="AQ35" s="101"/>
      <c r="AR35" s="101"/>
      <c r="AS35" s="101"/>
      <c r="AT35" s="101"/>
    </row>
    <row r="36" spans="1:46" ht="12">
      <c r="A36" s="187" t="s">
        <v>141</v>
      </c>
      <c r="B36" s="199"/>
      <c r="C36" s="93">
        <f aca="true" t="shared" si="10" ref="C36:Z36">C35+C34</f>
        <v>11820</v>
      </c>
      <c r="D36" s="93">
        <f t="shared" si="10"/>
        <v>20000</v>
      </c>
      <c r="E36" s="93">
        <f t="shared" si="10"/>
        <v>5630</v>
      </c>
      <c r="F36" s="93">
        <f t="shared" si="10"/>
        <v>20000</v>
      </c>
      <c r="G36" s="93">
        <f t="shared" si="10"/>
        <v>500</v>
      </c>
      <c r="H36" s="93">
        <f t="shared" si="10"/>
        <v>20000</v>
      </c>
      <c r="I36" s="93">
        <f t="shared" si="10"/>
        <v>11832</v>
      </c>
      <c r="J36" s="93">
        <f t="shared" si="10"/>
        <v>20000</v>
      </c>
      <c r="K36" s="93">
        <f t="shared" si="10"/>
        <v>22282</v>
      </c>
      <c r="L36" s="93">
        <f t="shared" si="10"/>
        <v>20000</v>
      </c>
      <c r="M36" s="93">
        <f t="shared" si="10"/>
        <v>28748</v>
      </c>
      <c r="N36" s="93">
        <f t="shared" si="10"/>
        <v>20000</v>
      </c>
      <c r="O36" s="93">
        <f t="shared" si="10"/>
        <v>32864</v>
      </c>
      <c r="P36" s="93">
        <f t="shared" si="10"/>
        <v>20000</v>
      </c>
      <c r="Q36" s="93">
        <f t="shared" si="10"/>
        <v>33609</v>
      </c>
      <c r="R36" s="93">
        <f t="shared" si="10"/>
        <v>20000</v>
      </c>
      <c r="S36" s="93">
        <f t="shared" si="10"/>
        <v>45958</v>
      </c>
      <c r="T36" s="93">
        <f t="shared" si="10"/>
        <v>20000</v>
      </c>
      <c r="U36" s="93">
        <f t="shared" si="10"/>
        <v>46420</v>
      </c>
      <c r="V36" s="93">
        <f t="shared" si="10"/>
        <v>20000</v>
      </c>
      <c r="W36" s="93">
        <f t="shared" si="10"/>
        <v>38073</v>
      </c>
      <c r="X36" s="93">
        <f t="shared" si="10"/>
        <v>20000</v>
      </c>
      <c r="Y36" s="93">
        <f t="shared" si="10"/>
        <v>19920</v>
      </c>
      <c r="Z36" s="93">
        <f t="shared" si="10"/>
        <v>20000</v>
      </c>
      <c r="AA36" s="31"/>
      <c r="AB36" s="31"/>
      <c r="AC36" s="31"/>
      <c r="AD36" s="31"/>
      <c r="AE36" s="31"/>
      <c r="AF36" s="31"/>
      <c r="AG36" s="31"/>
      <c r="AH36" s="31"/>
      <c r="AI36" s="31"/>
      <c r="AJ36" s="31"/>
      <c r="AK36" s="31"/>
      <c r="AL36" s="31"/>
      <c r="AM36" s="31"/>
      <c r="AN36" s="31"/>
      <c r="AO36" s="31"/>
      <c r="AP36" s="31"/>
      <c r="AQ36" s="31"/>
      <c r="AR36" s="31"/>
      <c r="AS36" s="31"/>
      <c r="AT36" s="31"/>
    </row>
    <row r="37" spans="1:46" ht="12.75">
      <c r="A37" s="59"/>
      <c r="B37" s="174"/>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31"/>
      <c r="AD37" s="31"/>
      <c r="AE37" s="31"/>
      <c r="AF37" s="31"/>
      <c r="AG37" s="31"/>
      <c r="AH37" s="31"/>
      <c r="AI37" s="31"/>
      <c r="AJ37" s="31"/>
      <c r="AK37" s="31"/>
      <c r="AL37" s="31"/>
      <c r="AM37" s="31"/>
      <c r="AN37" s="31"/>
      <c r="AO37" s="31"/>
      <c r="AP37" s="31"/>
      <c r="AQ37" s="31"/>
      <c r="AR37" s="31"/>
      <c r="AS37" s="31"/>
      <c r="AT37" s="31"/>
    </row>
    <row r="38" spans="1:46" ht="12">
      <c r="A38" s="102"/>
      <c r="B38" s="175"/>
      <c r="C38" s="33"/>
      <c r="D38" s="33"/>
      <c r="E38" s="33"/>
      <c r="F38" s="33"/>
      <c r="G38" s="33"/>
      <c r="H38" s="33"/>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row>
    <row r="39" spans="1:46" ht="12.75">
      <c r="A39" s="59"/>
      <c r="B39" s="174"/>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row>
    <row r="40" spans="1:46" ht="12.75">
      <c r="A40" s="59"/>
      <c r="B40" s="174"/>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row>
    <row r="41" spans="1:46" ht="12.75">
      <c r="A41" s="59"/>
      <c r="B41" s="174"/>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row>
    <row r="42" spans="1:46" ht="12.75">
      <c r="A42" s="59"/>
      <c r="B42" s="174"/>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row>
    <row r="43" spans="1:46" ht="12.75">
      <c r="A43" s="59"/>
      <c r="B43" s="174"/>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103"/>
      <c r="AC43" s="31"/>
      <c r="AD43" s="31"/>
      <c r="AE43" s="31"/>
      <c r="AF43" s="31"/>
      <c r="AG43" s="31"/>
      <c r="AH43" s="31"/>
      <c r="AI43" s="31"/>
      <c r="AJ43" s="31"/>
      <c r="AK43" s="31"/>
      <c r="AL43" s="31"/>
      <c r="AM43" s="31"/>
      <c r="AN43" s="31"/>
      <c r="AO43" s="31"/>
      <c r="AP43" s="31"/>
      <c r="AQ43" s="31"/>
      <c r="AR43" s="31"/>
      <c r="AS43" s="31"/>
      <c r="AT43" s="31"/>
    </row>
    <row r="44" spans="1:46" ht="12">
      <c r="A44" s="104"/>
      <c r="B44" s="176"/>
      <c r="C44" s="31"/>
      <c r="D44" s="105"/>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row>
    <row r="45" spans="1:46" ht="12">
      <c r="A45" s="106"/>
      <c r="B45" s="177"/>
      <c r="C45" s="31"/>
      <c r="D45" s="105"/>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row>
    <row r="46" spans="1:46" ht="12">
      <c r="A46" s="106"/>
      <c r="B46" s="177"/>
      <c r="C46" s="31"/>
      <c r="D46" s="105"/>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row>
    <row r="47" spans="1:46" ht="12">
      <c r="A47" s="106"/>
      <c r="B47" s="177"/>
      <c r="C47" s="31"/>
      <c r="D47" s="105"/>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row>
    <row r="48" spans="1:46" ht="12">
      <c r="A48" s="106"/>
      <c r="B48" s="177"/>
      <c r="C48" s="31"/>
      <c r="D48" s="105"/>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row>
    <row r="49" spans="1:46" ht="12">
      <c r="A49" s="106"/>
      <c r="B49" s="177"/>
      <c r="C49" s="31"/>
      <c r="D49" s="105"/>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row>
    <row r="50" spans="1:46" ht="12">
      <c r="A50" s="106"/>
      <c r="B50" s="177"/>
      <c r="C50" s="31"/>
      <c r="D50" s="105"/>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row>
    <row r="51" spans="1:46" ht="12">
      <c r="A51" s="106"/>
      <c r="B51" s="177"/>
      <c r="C51" s="31"/>
      <c r="D51" s="105"/>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row>
    <row r="52" spans="1:46" ht="12">
      <c r="A52" s="106"/>
      <c r="B52" s="177"/>
      <c r="C52" s="31"/>
      <c r="D52" s="105"/>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row>
    <row r="53" spans="1:46" ht="12">
      <c r="A53" s="106"/>
      <c r="B53" s="177"/>
      <c r="C53" s="31"/>
      <c r="D53" s="105"/>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row>
    <row r="54" spans="1:46" ht="12">
      <c r="A54" s="106"/>
      <c r="B54" s="177"/>
      <c r="C54" s="31"/>
      <c r="D54" s="105"/>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row>
    <row r="55" spans="1:46" ht="12">
      <c r="A55" s="106"/>
      <c r="B55" s="177"/>
      <c r="C55" s="31"/>
      <c r="D55" s="105"/>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row>
    <row r="56" spans="1:46" ht="12">
      <c r="A56" s="106"/>
      <c r="B56" s="177"/>
      <c r="C56" s="31"/>
      <c r="D56" s="105"/>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row>
    <row r="57" spans="1:46" ht="12">
      <c r="A57" s="106"/>
      <c r="B57" s="177"/>
      <c r="C57" s="31"/>
      <c r="D57" s="105"/>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row>
    <row r="58" spans="1:46" ht="12">
      <c r="A58" s="106"/>
      <c r="B58" s="177"/>
      <c r="C58" s="31"/>
      <c r="D58" s="105"/>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row>
    <row r="59" spans="1:46" ht="12">
      <c r="A59" s="106"/>
      <c r="B59" s="177"/>
      <c r="C59" s="31"/>
      <c r="D59" s="105"/>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row>
    <row r="60" spans="1:46" ht="12">
      <c r="A60" s="106"/>
      <c r="B60" s="177"/>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row>
    <row r="61" spans="1:46" ht="12">
      <c r="A61" s="106"/>
      <c r="B61" s="177"/>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row>
    <row r="62" spans="1:46" ht="12">
      <c r="A62" s="106"/>
      <c r="B62" s="177"/>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row>
    <row r="63" spans="1:46" ht="12">
      <c r="A63" s="104"/>
      <c r="B63" s="176"/>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row>
    <row r="64" spans="1:46" ht="12">
      <c r="A64" s="104"/>
      <c r="B64" s="176"/>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row>
    <row r="65" spans="1:46" ht="12">
      <c r="A65" s="104"/>
      <c r="B65" s="176"/>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row>
    <row r="66" spans="1:46" ht="12">
      <c r="A66" s="104"/>
      <c r="B66" s="176"/>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row>
    <row r="67" spans="1:46" ht="12">
      <c r="A67" s="104"/>
      <c r="B67" s="176"/>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row>
    <row r="68" spans="1:46" ht="12">
      <c r="A68" s="104"/>
      <c r="B68" s="176"/>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row>
    <row r="69" spans="1:46" ht="12">
      <c r="A69" s="104"/>
      <c r="B69" s="176"/>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row>
    <row r="70" spans="1:46" ht="12">
      <c r="A70" s="104"/>
      <c r="B70" s="176"/>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row>
    <row r="71" spans="1:46" ht="12">
      <c r="A71" s="104"/>
      <c r="B71" s="176"/>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row>
    <row r="72" spans="1:46" ht="12">
      <c r="A72" s="104"/>
      <c r="B72" s="176"/>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row>
    <row r="73" spans="1:46" ht="12">
      <c r="A73" s="104"/>
      <c r="B73" s="176"/>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row>
    <row r="74" spans="1:46" ht="12">
      <c r="A74" s="104"/>
      <c r="B74" s="176"/>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row>
  </sheetData>
  <sheetProtection/>
  <mergeCells count="1">
    <mergeCell ref="A32:B32"/>
  </mergeCells>
  <printOptions verticalCentered="1"/>
  <pageMargins left="0.7480314960629921" right="0.7480314960629921" top="0.984251968503937" bottom="0.984251968503937" header="0.5905511811023623" footer="0.5905511811023623"/>
  <pageSetup fitToWidth="2" horizontalDpi="600" verticalDpi="600" orientation="landscape" paperSize="9" scale="80"/>
  <headerFooter alignWithMargins="0">
    <oddHeader>&amp;L&amp;"Tahoma,Fett"&amp;16Liquidität in Jahr 1&amp;R&amp;"Tahoma,Standard"&amp;8Blatt &amp;P von &amp;N</oddHeader>
    <oddFooter>&amp;L&amp;"Tahoma,Standard"&amp;8Businessplan&amp;C&amp;"Tahoma,Standard"&amp;8GWH Gründungswerkstatt Hamburg&amp;R&amp;"Tahoma,Standard"&amp;8&amp;D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T124"/>
  <sheetViews>
    <sheetView zoomScale="125" zoomScaleNormal="125" workbookViewId="0" topLeftCell="A1">
      <pane ySplit="1" topLeftCell="BM2" activePane="bottomLeft" state="frozen"/>
      <selection pane="topLeft" activeCell="A1" sqref="A1"/>
      <selection pane="bottomLeft" activeCell="C64" sqref="C64"/>
    </sheetView>
  </sheetViews>
  <sheetFormatPr defaultColWidth="11.57421875" defaultRowHeight="12.75"/>
  <cols>
    <col min="1" max="1" width="2.421875" style="2" bestFit="1" customWidth="1"/>
    <col min="2" max="2" width="37.28125" style="2" bestFit="1" customWidth="1"/>
    <col min="3" max="3" width="10.7109375" style="2" customWidth="1"/>
    <col min="4" max="4" width="66.421875" style="21" customWidth="1"/>
    <col min="5" max="9" width="11.28125" style="2" customWidth="1"/>
    <col min="10" max="16384" width="11.421875" style="2" customWidth="1"/>
  </cols>
  <sheetData>
    <row r="1" spans="1:20" ht="24" customHeight="1">
      <c r="A1" s="124" t="s">
        <v>208</v>
      </c>
      <c r="B1" s="125"/>
      <c r="C1" s="125"/>
      <c r="D1" s="126"/>
      <c r="E1" s="55"/>
      <c r="F1" s="20"/>
      <c r="G1" s="20"/>
      <c r="H1" s="20"/>
      <c r="I1" s="20"/>
      <c r="J1" s="20"/>
      <c r="K1" s="20"/>
      <c r="L1" s="20"/>
      <c r="M1" s="20"/>
      <c r="N1" s="20"/>
      <c r="O1" s="20"/>
      <c r="P1" s="20"/>
      <c r="Q1" s="20"/>
      <c r="R1" s="20"/>
      <c r="S1" s="20"/>
      <c r="T1" s="20"/>
    </row>
    <row r="2" spans="1:20" ht="13.5" customHeight="1">
      <c r="A2" s="124"/>
      <c r="B2" s="125"/>
      <c r="C2" s="125"/>
      <c r="D2" s="126"/>
      <c r="E2" s="55"/>
      <c r="F2" s="20"/>
      <c r="G2" s="20"/>
      <c r="H2" s="20"/>
      <c r="I2" s="20"/>
      <c r="J2" s="20"/>
      <c r="K2" s="20"/>
      <c r="L2" s="20"/>
      <c r="M2" s="20"/>
      <c r="N2" s="20"/>
      <c r="O2" s="20"/>
      <c r="P2" s="20"/>
      <c r="Q2" s="20"/>
      <c r="R2" s="20"/>
      <c r="S2" s="20"/>
      <c r="T2" s="20"/>
    </row>
    <row r="3" spans="1:20" s="54" customFormat="1" ht="15" customHeight="1">
      <c r="A3" s="321"/>
      <c r="B3" s="322"/>
      <c r="C3" s="322"/>
      <c r="D3" s="323"/>
      <c r="E3" s="56"/>
      <c r="F3" s="57"/>
      <c r="G3" s="57"/>
      <c r="H3" s="57"/>
      <c r="I3" s="57"/>
      <c r="J3" s="57"/>
      <c r="K3" s="57"/>
      <c r="L3" s="57"/>
      <c r="M3" s="57"/>
      <c r="N3" s="57"/>
      <c r="O3" s="57"/>
      <c r="P3" s="57"/>
      <c r="Q3" s="57"/>
      <c r="R3" s="57"/>
      <c r="S3" s="57"/>
      <c r="T3" s="57"/>
    </row>
    <row r="4" spans="1:20" ht="15.75" customHeight="1">
      <c r="A4" s="318" t="s">
        <v>113</v>
      </c>
      <c r="B4" s="319"/>
      <c r="C4" s="319"/>
      <c r="D4" s="320"/>
      <c r="E4" s="55"/>
      <c r="F4" s="20"/>
      <c r="G4" s="20"/>
      <c r="H4" s="20"/>
      <c r="I4" s="20"/>
      <c r="J4" s="20"/>
      <c r="K4" s="20"/>
      <c r="L4" s="20"/>
      <c r="M4" s="20"/>
      <c r="N4" s="20"/>
      <c r="O4" s="20"/>
      <c r="P4" s="20"/>
      <c r="Q4" s="20"/>
      <c r="R4" s="20"/>
      <c r="S4" s="20"/>
      <c r="T4" s="20"/>
    </row>
    <row r="5" spans="1:20" ht="21.75">
      <c r="A5" s="266"/>
      <c r="B5" s="267" t="s">
        <v>69</v>
      </c>
      <c r="C5" s="268" t="s">
        <v>116</v>
      </c>
      <c r="D5" s="269" t="s">
        <v>21</v>
      </c>
      <c r="E5" s="20"/>
      <c r="F5" s="20"/>
      <c r="G5" s="20"/>
      <c r="H5" s="20"/>
      <c r="I5" s="20"/>
      <c r="J5" s="20"/>
      <c r="K5" s="20"/>
      <c r="L5" s="20"/>
      <c r="M5" s="20"/>
      <c r="N5" s="20"/>
      <c r="O5" s="20"/>
      <c r="P5" s="20"/>
      <c r="Q5" s="20"/>
      <c r="R5" s="20"/>
      <c r="S5" s="20"/>
      <c r="T5" s="20"/>
    </row>
    <row r="6" spans="1:20" ht="12.75">
      <c r="A6" s="270" t="s">
        <v>129</v>
      </c>
      <c r="B6" s="271" t="s">
        <v>158</v>
      </c>
      <c r="C6" s="272"/>
      <c r="D6" s="273"/>
      <c r="E6" s="20"/>
      <c r="F6" s="20"/>
      <c r="G6" s="20"/>
      <c r="H6" s="20"/>
      <c r="I6" s="20"/>
      <c r="J6" s="20"/>
      <c r="K6" s="20"/>
      <c r="L6" s="20"/>
      <c r="M6" s="20"/>
      <c r="N6" s="20"/>
      <c r="O6" s="20"/>
      <c r="P6" s="20"/>
      <c r="Q6" s="20"/>
      <c r="R6" s="20"/>
      <c r="S6" s="20"/>
      <c r="T6" s="20"/>
    </row>
    <row r="7" spans="1:20" ht="12.75">
      <c r="A7" s="274" t="s">
        <v>130</v>
      </c>
      <c r="B7" s="271" t="s">
        <v>131</v>
      </c>
      <c r="C7" s="275">
        <f>SUM(C8:C10)</f>
        <v>16500</v>
      </c>
      <c r="D7" s="276"/>
      <c r="E7" s="20"/>
      <c r="F7" s="20"/>
      <c r="G7" s="20"/>
      <c r="H7" s="20"/>
      <c r="I7" s="20"/>
      <c r="J7" s="20"/>
      <c r="K7" s="20"/>
      <c r="L7" s="20"/>
      <c r="M7" s="20"/>
      <c r="N7" s="20"/>
      <c r="O7" s="20"/>
      <c r="P7" s="20"/>
      <c r="Q7" s="20"/>
      <c r="R7" s="20"/>
      <c r="S7" s="20"/>
      <c r="T7" s="20"/>
    </row>
    <row r="8" spans="1:20" ht="12.75">
      <c r="A8" s="127"/>
      <c r="B8" s="60" t="s">
        <v>131</v>
      </c>
      <c r="C8" s="61">
        <v>3500</v>
      </c>
      <c r="D8" s="67"/>
      <c r="E8" s="20"/>
      <c r="F8" s="20"/>
      <c r="G8" s="20"/>
      <c r="H8" s="20"/>
      <c r="I8" s="20"/>
      <c r="J8" s="20"/>
      <c r="K8" s="20"/>
      <c r="L8" s="20"/>
      <c r="M8" s="20"/>
      <c r="N8" s="20"/>
      <c r="O8" s="20"/>
      <c r="P8" s="20"/>
      <c r="Q8" s="20"/>
      <c r="R8" s="20"/>
      <c r="S8" s="20"/>
      <c r="T8" s="20"/>
    </row>
    <row r="9" spans="1:20" ht="12.75">
      <c r="A9" s="230"/>
      <c r="B9" s="231" t="s">
        <v>206</v>
      </c>
      <c r="C9" s="232">
        <v>5000</v>
      </c>
      <c r="D9" s="233"/>
      <c r="E9" s="20"/>
      <c r="F9" s="20"/>
      <c r="G9" s="20"/>
      <c r="H9" s="20"/>
      <c r="I9" s="20"/>
      <c r="J9" s="20"/>
      <c r="K9" s="20"/>
      <c r="L9" s="20"/>
      <c r="M9" s="20"/>
      <c r="N9" s="20"/>
      <c r="O9" s="20"/>
      <c r="P9" s="20"/>
      <c r="Q9" s="20"/>
      <c r="R9" s="20"/>
      <c r="S9" s="20"/>
      <c r="T9" s="20"/>
    </row>
    <row r="10" spans="1:20" ht="12.75">
      <c r="A10" s="128"/>
      <c r="B10" s="62" t="s">
        <v>205</v>
      </c>
      <c r="C10" s="63">
        <v>8000</v>
      </c>
      <c r="D10" s="69"/>
      <c r="E10" s="20"/>
      <c r="F10" s="20"/>
      <c r="G10" s="20"/>
      <c r="H10" s="20"/>
      <c r="I10" s="20"/>
      <c r="J10" s="20"/>
      <c r="K10" s="20"/>
      <c r="L10" s="20"/>
      <c r="M10" s="20"/>
      <c r="N10" s="20"/>
      <c r="O10" s="20"/>
      <c r="P10" s="20"/>
      <c r="Q10" s="20"/>
      <c r="R10" s="20"/>
      <c r="S10" s="20"/>
      <c r="T10" s="20"/>
    </row>
    <row r="11" spans="1:20" ht="12.75">
      <c r="A11" s="274" t="s">
        <v>132</v>
      </c>
      <c r="B11" s="271" t="s">
        <v>72</v>
      </c>
      <c r="C11" s="275">
        <f>SUM(C12:C15)</f>
        <v>88000</v>
      </c>
      <c r="D11" s="276"/>
      <c r="E11" s="20"/>
      <c r="F11" s="20"/>
      <c r="G11" s="20"/>
      <c r="H11" s="20"/>
      <c r="I11" s="20"/>
      <c r="J11" s="20"/>
      <c r="K11" s="20"/>
      <c r="L11" s="20"/>
      <c r="M11" s="20"/>
      <c r="N11" s="20"/>
      <c r="O11" s="20"/>
      <c r="P11" s="20"/>
      <c r="Q11" s="20"/>
      <c r="R11" s="20"/>
      <c r="S11" s="20"/>
      <c r="T11" s="20"/>
    </row>
    <row r="12" spans="1:20" ht="12.75">
      <c r="A12" s="127"/>
      <c r="B12" s="60" t="s">
        <v>133</v>
      </c>
      <c r="C12" s="61"/>
      <c r="D12" s="67" t="s">
        <v>198</v>
      </c>
      <c r="E12" s="20"/>
      <c r="F12" s="20"/>
      <c r="G12" s="20"/>
      <c r="H12" s="20"/>
      <c r="I12" s="20"/>
      <c r="J12" s="20"/>
      <c r="K12" s="20"/>
      <c r="L12" s="20"/>
      <c r="M12" s="20"/>
      <c r="N12" s="20"/>
      <c r="O12" s="20"/>
      <c r="P12" s="20"/>
      <c r="Q12" s="20"/>
      <c r="R12" s="20"/>
      <c r="S12" s="20"/>
      <c r="T12" s="20"/>
    </row>
    <row r="13" spans="1:20" ht="12.75">
      <c r="A13" s="129"/>
      <c r="B13" s="64" t="s">
        <v>134</v>
      </c>
      <c r="C13" s="25">
        <v>88000</v>
      </c>
      <c r="D13" s="68"/>
      <c r="E13" s="20"/>
      <c r="F13" s="20"/>
      <c r="G13" s="20"/>
      <c r="H13" s="20"/>
      <c r="I13" s="20"/>
      <c r="J13" s="20"/>
      <c r="K13" s="20"/>
      <c r="L13" s="20"/>
      <c r="M13" s="20"/>
      <c r="N13" s="20"/>
      <c r="O13" s="20"/>
      <c r="P13" s="20"/>
      <c r="Q13" s="20"/>
      <c r="R13" s="20"/>
      <c r="S13" s="20"/>
      <c r="T13" s="20"/>
    </row>
    <row r="14" spans="1:20" ht="12.75">
      <c r="A14" s="129"/>
      <c r="B14" s="64" t="s">
        <v>135</v>
      </c>
      <c r="C14" s="25"/>
      <c r="D14" s="68"/>
      <c r="E14" s="20"/>
      <c r="F14" s="20"/>
      <c r="G14" s="20"/>
      <c r="H14" s="20"/>
      <c r="I14" s="20"/>
      <c r="J14" s="20"/>
      <c r="K14" s="20"/>
      <c r="L14" s="20"/>
      <c r="M14" s="20"/>
      <c r="N14" s="20"/>
      <c r="O14" s="20"/>
      <c r="P14" s="20"/>
      <c r="Q14" s="20"/>
      <c r="R14" s="20"/>
      <c r="S14" s="20"/>
      <c r="T14" s="20"/>
    </row>
    <row r="15" spans="1:20" ht="12.75">
      <c r="A15" s="128"/>
      <c r="B15" s="62" t="s">
        <v>206</v>
      </c>
      <c r="C15" s="63"/>
      <c r="D15" s="69"/>
      <c r="E15" s="20"/>
      <c r="F15" s="20"/>
      <c r="G15" s="20"/>
      <c r="H15" s="20"/>
      <c r="I15" s="20"/>
      <c r="J15" s="20"/>
      <c r="K15" s="20"/>
      <c r="L15" s="20"/>
      <c r="M15" s="20"/>
      <c r="N15" s="20"/>
      <c r="O15" s="20"/>
      <c r="P15" s="20"/>
      <c r="Q15" s="20"/>
      <c r="R15" s="20"/>
      <c r="S15" s="20"/>
      <c r="T15" s="20"/>
    </row>
    <row r="16" spans="1:20" ht="12.75">
      <c r="A16" s="274" t="s">
        <v>136</v>
      </c>
      <c r="B16" s="271" t="s">
        <v>137</v>
      </c>
      <c r="C16" s="275">
        <f>SUM(C17:C18)</f>
        <v>10000</v>
      </c>
      <c r="D16" s="276"/>
      <c r="E16" s="20"/>
      <c r="F16" s="20"/>
      <c r="G16" s="20"/>
      <c r="H16" s="20"/>
      <c r="I16" s="20"/>
      <c r="J16" s="20"/>
      <c r="K16" s="20"/>
      <c r="L16" s="20"/>
      <c r="M16" s="20"/>
      <c r="N16" s="20"/>
      <c r="O16" s="20"/>
      <c r="P16" s="20"/>
      <c r="Q16" s="20"/>
      <c r="R16" s="20"/>
      <c r="S16" s="20"/>
      <c r="T16" s="20"/>
    </row>
    <row r="17" spans="1:20" ht="12.75">
      <c r="A17" s="127"/>
      <c r="B17" s="60" t="s">
        <v>137</v>
      </c>
      <c r="C17" s="61">
        <v>10000</v>
      </c>
      <c r="D17" s="68" t="s">
        <v>218</v>
      </c>
      <c r="E17" s="20"/>
      <c r="F17" s="20"/>
      <c r="G17" s="20"/>
      <c r="H17" s="20"/>
      <c r="I17" s="20"/>
      <c r="J17" s="20"/>
      <c r="K17" s="20"/>
      <c r="L17" s="20"/>
      <c r="M17" s="20"/>
      <c r="N17" s="20"/>
      <c r="O17" s="20"/>
      <c r="P17" s="20"/>
      <c r="Q17" s="20"/>
      <c r="R17" s="20"/>
      <c r="S17" s="20"/>
      <c r="T17" s="20"/>
    </row>
    <row r="18" spans="4:20" s="25" customFormat="1" ht="13.5" customHeight="1">
      <c r="D18" s="68"/>
      <c r="E18" s="20"/>
      <c r="F18" s="20"/>
      <c r="G18" s="20"/>
      <c r="H18" s="20"/>
      <c r="I18" s="20"/>
      <c r="J18" s="20"/>
      <c r="K18" s="20"/>
      <c r="L18" s="20"/>
      <c r="M18" s="20"/>
      <c r="N18" s="20"/>
      <c r="O18" s="20"/>
      <c r="P18" s="20"/>
      <c r="Q18" s="20"/>
      <c r="R18" s="20"/>
      <c r="S18" s="20"/>
      <c r="T18" s="20"/>
    </row>
    <row r="19" spans="1:20" ht="12.75">
      <c r="A19" s="274" t="s">
        <v>138</v>
      </c>
      <c r="B19" s="271" t="s">
        <v>23</v>
      </c>
      <c r="C19" s="275">
        <f>SUM(C20:C21)</f>
        <v>0</v>
      </c>
      <c r="D19" s="276"/>
      <c r="E19" s="20"/>
      <c r="F19" s="20"/>
      <c r="G19" s="20"/>
      <c r="H19" s="20"/>
      <c r="I19" s="20"/>
      <c r="J19" s="20"/>
      <c r="K19" s="20"/>
      <c r="L19" s="20"/>
      <c r="M19" s="20"/>
      <c r="N19" s="20"/>
      <c r="O19" s="20"/>
      <c r="P19" s="20"/>
      <c r="Q19" s="20"/>
      <c r="R19" s="20"/>
      <c r="S19" s="20"/>
      <c r="T19" s="20"/>
    </row>
    <row r="20" spans="1:20" ht="12.75">
      <c r="A20" s="127"/>
      <c r="B20" s="60" t="s">
        <v>55</v>
      </c>
      <c r="C20" s="61"/>
      <c r="D20" s="67"/>
      <c r="E20" s="20"/>
      <c r="F20" s="20"/>
      <c r="G20" s="20"/>
      <c r="H20" s="20"/>
      <c r="I20" s="20"/>
      <c r="J20" s="20"/>
      <c r="K20" s="20"/>
      <c r="L20" s="20"/>
      <c r="M20" s="20"/>
      <c r="N20" s="20"/>
      <c r="O20" s="20"/>
      <c r="P20" s="20"/>
      <c r="Q20" s="20"/>
      <c r="R20" s="20"/>
      <c r="S20" s="20"/>
      <c r="T20" s="20"/>
    </row>
    <row r="21" spans="1:20" ht="12.75">
      <c r="A21" s="128"/>
      <c r="B21" s="62"/>
      <c r="C21" s="63"/>
      <c r="D21" s="69"/>
      <c r="E21" s="20"/>
      <c r="F21" s="20"/>
      <c r="G21" s="20"/>
      <c r="H21" s="20"/>
      <c r="I21" s="20"/>
      <c r="J21" s="20"/>
      <c r="K21" s="20"/>
      <c r="L21" s="20"/>
      <c r="M21" s="20"/>
      <c r="N21" s="20"/>
      <c r="O21" s="20"/>
      <c r="P21" s="20"/>
      <c r="Q21" s="20"/>
      <c r="R21" s="20"/>
      <c r="S21" s="20"/>
      <c r="T21" s="20"/>
    </row>
    <row r="22" spans="1:20" s="53" customFormat="1" ht="12.75">
      <c r="A22" s="274" t="s">
        <v>24</v>
      </c>
      <c r="B22" s="271" t="s">
        <v>25</v>
      </c>
      <c r="C22" s="275">
        <f>SUM(C23:C24)</f>
        <v>12000</v>
      </c>
      <c r="D22" s="276"/>
      <c r="E22" s="58"/>
      <c r="F22" s="58"/>
      <c r="G22" s="58"/>
      <c r="H22" s="58"/>
      <c r="I22" s="58"/>
      <c r="J22" s="58"/>
      <c r="K22" s="58"/>
      <c r="L22" s="58"/>
      <c r="M22" s="58"/>
      <c r="N22" s="58"/>
      <c r="O22" s="58"/>
      <c r="P22" s="58"/>
      <c r="Q22" s="58"/>
      <c r="R22" s="58"/>
      <c r="S22" s="58"/>
      <c r="T22" s="58"/>
    </row>
    <row r="23" spans="1:20" s="53" customFormat="1" ht="12.75">
      <c r="A23" s="130"/>
      <c r="B23" s="64" t="s">
        <v>25</v>
      </c>
      <c r="C23" s="61">
        <v>12000</v>
      </c>
      <c r="D23" s="68" t="s">
        <v>219</v>
      </c>
      <c r="E23" s="58"/>
      <c r="F23" s="58"/>
      <c r="G23" s="58"/>
      <c r="H23" s="58"/>
      <c r="I23" s="58"/>
      <c r="J23" s="58"/>
      <c r="K23" s="58"/>
      <c r="L23" s="58"/>
      <c r="M23" s="58"/>
      <c r="N23" s="58"/>
      <c r="O23" s="58"/>
      <c r="P23" s="58"/>
      <c r="Q23" s="58"/>
      <c r="R23" s="58"/>
      <c r="S23" s="58"/>
      <c r="T23" s="58"/>
    </row>
    <row r="24" spans="1:20" s="53" customFormat="1" ht="12.75">
      <c r="A24" s="218"/>
      <c r="B24" s="64"/>
      <c r="C24" s="25"/>
      <c r="D24" s="68"/>
      <c r="E24" s="58"/>
      <c r="F24" s="58"/>
      <c r="G24" s="58"/>
      <c r="H24" s="58"/>
      <c r="I24" s="58"/>
      <c r="J24" s="58"/>
      <c r="K24" s="58"/>
      <c r="L24" s="58"/>
      <c r="M24" s="58"/>
      <c r="N24" s="58"/>
      <c r="O24" s="58"/>
      <c r="P24" s="58"/>
      <c r="Q24" s="58"/>
      <c r="R24" s="58"/>
      <c r="S24" s="58"/>
      <c r="T24" s="58"/>
    </row>
    <row r="25" spans="1:20" ht="12.75">
      <c r="A25" s="274" t="s">
        <v>26</v>
      </c>
      <c r="B25" s="271" t="s">
        <v>27</v>
      </c>
      <c r="C25" s="275">
        <f>SUM(C26:C27)</f>
        <v>3500</v>
      </c>
      <c r="D25" s="275"/>
      <c r="E25" s="20"/>
      <c r="F25" s="20"/>
      <c r="G25" s="20"/>
      <c r="H25" s="20"/>
      <c r="I25" s="20"/>
      <c r="J25" s="20"/>
      <c r="K25" s="20"/>
      <c r="L25" s="20"/>
      <c r="M25" s="20"/>
      <c r="N25" s="20"/>
      <c r="O25" s="20"/>
      <c r="P25" s="20"/>
      <c r="Q25" s="20"/>
      <c r="R25" s="20"/>
      <c r="S25" s="20"/>
      <c r="T25" s="20"/>
    </row>
    <row r="26" spans="1:20" ht="12.75">
      <c r="A26" s="64"/>
      <c r="B26" s="64" t="s">
        <v>27</v>
      </c>
      <c r="C26" s="25">
        <v>3500</v>
      </c>
      <c r="D26" s="68"/>
      <c r="E26" s="20"/>
      <c r="F26" s="20"/>
      <c r="G26" s="20"/>
      <c r="H26" s="20"/>
      <c r="I26" s="20"/>
      <c r="J26" s="20"/>
      <c r="K26" s="20"/>
      <c r="L26" s="20"/>
      <c r="M26" s="20"/>
      <c r="N26" s="20"/>
      <c r="O26" s="20"/>
      <c r="P26" s="20"/>
      <c r="Q26" s="20"/>
      <c r="R26" s="20"/>
      <c r="S26" s="20"/>
      <c r="T26" s="20"/>
    </row>
    <row r="27" spans="1:20" ht="12.75">
      <c r="A27" s="64"/>
      <c r="B27" s="64"/>
      <c r="C27" s="63"/>
      <c r="D27" s="68"/>
      <c r="E27" s="20"/>
      <c r="F27" s="20"/>
      <c r="G27" s="20"/>
      <c r="H27" s="20"/>
      <c r="I27" s="20"/>
      <c r="J27" s="20"/>
      <c r="K27" s="20"/>
      <c r="L27" s="20"/>
      <c r="M27" s="20"/>
      <c r="N27" s="20"/>
      <c r="O27" s="20"/>
      <c r="P27" s="20"/>
      <c r="Q27" s="20"/>
      <c r="R27" s="20"/>
      <c r="S27" s="20"/>
      <c r="T27" s="20"/>
    </row>
    <row r="28" spans="1:20" ht="12.75">
      <c r="A28" s="131"/>
      <c r="B28" s="51" t="s">
        <v>40</v>
      </c>
      <c r="C28" s="42">
        <f>C7+C11+C16+C19+C22+C25</f>
        <v>130000</v>
      </c>
      <c r="D28" s="132"/>
      <c r="E28" s="20"/>
      <c r="F28" s="20"/>
      <c r="G28" s="20"/>
      <c r="H28" s="20"/>
      <c r="I28" s="20"/>
      <c r="J28" s="20"/>
      <c r="K28" s="20"/>
      <c r="L28" s="20"/>
      <c r="M28" s="20"/>
      <c r="N28" s="20"/>
      <c r="O28" s="20"/>
      <c r="P28" s="20"/>
      <c r="Q28" s="20"/>
      <c r="R28" s="20"/>
      <c r="S28" s="20"/>
      <c r="T28" s="20"/>
    </row>
    <row r="29" spans="1:20" ht="21.75">
      <c r="A29" s="270" t="s">
        <v>28</v>
      </c>
      <c r="B29" s="271" t="s">
        <v>47</v>
      </c>
      <c r="C29" s="272"/>
      <c r="D29" s="273" t="s">
        <v>51</v>
      </c>
      <c r="E29" s="20"/>
      <c r="F29" s="20"/>
      <c r="G29" s="20"/>
      <c r="H29" s="20"/>
      <c r="I29" s="20"/>
      <c r="J29" s="20"/>
      <c r="K29" s="20"/>
      <c r="L29" s="20"/>
      <c r="M29" s="20"/>
      <c r="N29" s="20"/>
      <c r="O29" s="20"/>
      <c r="P29" s="20"/>
      <c r="Q29" s="20"/>
      <c r="R29" s="20"/>
      <c r="S29" s="20"/>
      <c r="T29" s="20"/>
    </row>
    <row r="30" spans="1:20" ht="12.75">
      <c r="A30" s="274" t="s">
        <v>130</v>
      </c>
      <c r="B30" s="271" t="s">
        <v>56</v>
      </c>
      <c r="C30" s="275">
        <f>SUM(C31:C34)</f>
        <v>3000</v>
      </c>
      <c r="D30" s="276"/>
      <c r="E30" s="20"/>
      <c r="F30" s="20"/>
      <c r="G30" s="20"/>
      <c r="H30" s="20"/>
      <c r="I30" s="20"/>
      <c r="J30" s="20"/>
      <c r="K30" s="20"/>
      <c r="L30" s="20"/>
      <c r="M30" s="20"/>
      <c r="N30" s="20"/>
      <c r="O30" s="20"/>
      <c r="P30" s="20"/>
      <c r="Q30" s="20"/>
      <c r="R30" s="20"/>
      <c r="S30" s="20"/>
      <c r="T30" s="20"/>
    </row>
    <row r="31" spans="1:20" ht="12.75">
      <c r="A31" s="127"/>
      <c r="B31" s="60" t="s">
        <v>57</v>
      </c>
      <c r="C31" s="61">
        <v>2000</v>
      </c>
      <c r="D31" s="67"/>
      <c r="E31" s="20"/>
      <c r="F31" s="20"/>
      <c r="G31" s="20"/>
      <c r="H31" s="20"/>
      <c r="I31" s="20"/>
      <c r="J31" s="20"/>
      <c r="K31" s="20"/>
      <c r="L31" s="20"/>
      <c r="M31" s="20"/>
      <c r="N31" s="20"/>
      <c r="O31" s="20"/>
      <c r="P31" s="20"/>
      <c r="Q31" s="20"/>
      <c r="R31" s="20"/>
      <c r="S31" s="20"/>
      <c r="T31" s="20"/>
    </row>
    <row r="32" spans="1:20" ht="12.75">
      <c r="A32" s="129"/>
      <c r="B32" s="64" t="s">
        <v>29</v>
      </c>
      <c r="C32" s="25">
        <v>1000</v>
      </c>
      <c r="D32" s="68"/>
      <c r="E32" s="20"/>
      <c r="F32" s="20"/>
      <c r="G32" s="20"/>
      <c r="H32" s="20"/>
      <c r="I32" s="20"/>
      <c r="J32" s="20"/>
      <c r="K32" s="20"/>
      <c r="L32" s="20"/>
      <c r="M32" s="20"/>
      <c r="N32" s="20"/>
      <c r="O32" s="20"/>
      <c r="P32" s="20"/>
      <c r="Q32" s="20"/>
      <c r="R32" s="20"/>
      <c r="S32" s="20"/>
      <c r="T32" s="20"/>
    </row>
    <row r="33" spans="1:20" ht="12.75">
      <c r="A33" s="129"/>
      <c r="B33" s="64" t="s">
        <v>30</v>
      </c>
      <c r="C33" s="25"/>
      <c r="D33" s="68"/>
      <c r="E33" s="20"/>
      <c r="F33" s="20"/>
      <c r="G33" s="20"/>
      <c r="H33" s="20"/>
      <c r="I33" s="20"/>
      <c r="J33" s="20"/>
      <c r="K33" s="20"/>
      <c r="L33" s="20"/>
      <c r="M33" s="20"/>
      <c r="N33" s="20"/>
      <c r="O33" s="20"/>
      <c r="P33" s="20"/>
      <c r="Q33" s="20"/>
      <c r="R33" s="20"/>
      <c r="S33" s="20"/>
      <c r="T33" s="20"/>
    </row>
    <row r="34" spans="1:20" ht="12.75">
      <c r="A34" s="128"/>
      <c r="B34" s="62"/>
      <c r="C34" s="63"/>
      <c r="D34" s="69"/>
      <c r="E34" s="20"/>
      <c r="F34" s="20"/>
      <c r="G34" s="20"/>
      <c r="H34" s="20"/>
      <c r="I34" s="20"/>
      <c r="J34" s="20"/>
      <c r="K34" s="20"/>
      <c r="L34" s="20"/>
      <c r="M34" s="20"/>
      <c r="N34" s="20"/>
      <c r="O34" s="20"/>
      <c r="P34" s="20"/>
      <c r="Q34" s="20"/>
      <c r="R34" s="20"/>
      <c r="S34" s="20"/>
      <c r="T34" s="20"/>
    </row>
    <row r="35" spans="1:20" ht="12.75">
      <c r="A35" s="274" t="s">
        <v>132</v>
      </c>
      <c r="B35" s="271" t="s">
        <v>74</v>
      </c>
      <c r="C35" s="275">
        <f>SUM(C36:C41)</f>
        <v>200</v>
      </c>
      <c r="D35" s="276"/>
      <c r="E35" s="20"/>
      <c r="F35" s="20"/>
      <c r="G35" s="20"/>
      <c r="H35" s="20"/>
      <c r="I35" s="20"/>
      <c r="J35" s="20"/>
      <c r="K35" s="20"/>
      <c r="L35" s="20"/>
      <c r="M35" s="20"/>
      <c r="N35" s="20"/>
      <c r="O35" s="20"/>
      <c r="P35" s="20"/>
      <c r="Q35" s="20"/>
      <c r="R35" s="20"/>
      <c r="S35" s="20"/>
      <c r="T35" s="20"/>
    </row>
    <row r="36" spans="1:20" ht="12.75">
      <c r="A36" s="127"/>
      <c r="B36" s="60" t="s">
        <v>62</v>
      </c>
      <c r="C36" s="61">
        <v>200</v>
      </c>
      <c r="D36" s="67"/>
      <c r="E36" s="20"/>
      <c r="F36" s="20"/>
      <c r="G36" s="20"/>
      <c r="H36" s="20"/>
      <c r="I36" s="20"/>
      <c r="J36" s="20"/>
      <c r="K36" s="20"/>
      <c r="L36" s="20"/>
      <c r="M36" s="20"/>
      <c r="N36" s="20"/>
      <c r="O36" s="20"/>
      <c r="P36" s="20"/>
      <c r="Q36" s="20"/>
      <c r="R36" s="20"/>
      <c r="S36" s="20"/>
      <c r="T36" s="20"/>
    </row>
    <row r="37" spans="1:20" ht="12.75">
      <c r="A37" s="129"/>
      <c r="B37" s="64" t="s">
        <v>31</v>
      </c>
      <c r="C37" s="25"/>
      <c r="D37" s="68" t="s">
        <v>199</v>
      </c>
      <c r="E37" s="20"/>
      <c r="F37" s="20"/>
      <c r="G37" s="20"/>
      <c r="H37" s="20"/>
      <c r="I37" s="20"/>
      <c r="J37" s="20"/>
      <c r="K37" s="20"/>
      <c r="L37" s="20"/>
      <c r="M37" s="20"/>
      <c r="N37" s="20"/>
      <c r="O37" s="20"/>
      <c r="P37" s="20"/>
      <c r="Q37" s="20"/>
      <c r="R37" s="20"/>
      <c r="S37" s="20"/>
      <c r="T37" s="20"/>
    </row>
    <row r="38" spans="1:20" ht="12.75">
      <c r="A38" s="129"/>
      <c r="B38" s="64" t="s">
        <v>32</v>
      </c>
      <c r="C38" s="25"/>
      <c r="D38" s="68"/>
      <c r="E38" s="20"/>
      <c r="F38" s="20"/>
      <c r="G38" s="20"/>
      <c r="H38" s="20"/>
      <c r="I38" s="20"/>
      <c r="J38" s="20"/>
      <c r="K38" s="20"/>
      <c r="L38" s="20"/>
      <c r="M38" s="20"/>
      <c r="N38" s="20"/>
      <c r="O38" s="20"/>
      <c r="P38" s="20"/>
      <c r="Q38" s="20"/>
      <c r="R38" s="20"/>
      <c r="S38" s="20"/>
      <c r="T38" s="20"/>
    </row>
    <row r="39" spans="1:20" ht="12.75">
      <c r="A39" s="129"/>
      <c r="B39" s="64" t="s">
        <v>104</v>
      </c>
      <c r="C39" s="25"/>
      <c r="D39" s="68"/>
      <c r="E39" s="20"/>
      <c r="F39" s="20"/>
      <c r="G39" s="20"/>
      <c r="H39" s="20"/>
      <c r="I39" s="20"/>
      <c r="J39" s="20"/>
      <c r="K39" s="20"/>
      <c r="L39" s="20"/>
      <c r="M39" s="20"/>
      <c r="N39" s="20"/>
      <c r="O39" s="20"/>
      <c r="P39" s="20"/>
      <c r="Q39" s="20"/>
      <c r="R39" s="20"/>
      <c r="S39" s="20"/>
      <c r="T39" s="20"/>
    </row>
    <row r="40" spans="1:20" ht="12.75">
      <c r="A40" s="129"/>
      <c r="B40" s="64" t="s">
        <v>33</v>
      </c>
      <c r="C40" s="25"/>
      <c r="D40" s="68"/>
      <c r="E40" s="20"/>
      <c r="F40" s="20"/>
      <c r="G40" s="20"/>
      <c r="H40" s="20"/>
      <c r="I40" s="20"/>
      <c r="J40" s="20"/>
      <c r="K40" s="20"/>
      <c r="L40" s="20"/>
      <c r="M40" s="20"/>
      <c r="N40" s="20"/>
      <c r="O40" s="20"/>
      <c r="P40" s="20"/>
      <c r="Q40" s="20"/>
      <c r="R40" s="20"/>
      <c r="S40" s="20"/>
      <c r="T40" s="20"/>
    </row>
    <row r="41" spans="1:20" ht="12.75">
      <c r="A41" s="128"/>
      <c r="B41" s="62"/>
      <c r="C41" s="63"/>
      <c r="D41" s="69"/>
      <c r="E41" s="20"/>
      <c r="F41" s="20"/>
      <c r="G41" s="20"/>
      <c r="H41" s="20"/>
      <c r="I41" s="20"/>
      <c r="J41" s="20"/>
      <c r="K41" s="20"/>
      <c r="L41" s="20"/>
      <c r="M41" s="20"/>
      <c r="N41" s="20"/>
      <c r="O41" s="20"/>
      <c r="P41" s="20"/>
      <c r="Q41" s="20"/>
      <c r="R41" s="20"/>
      <c r="S41" s="20"/>
      <c r="T41" s="20"/>
    </row>
    <row r="42" spans="1:20" ht="12.75">
      <c r="A42" s="274" t="s">
        <v>136</v>
      </c>
      <c r="B42" s="271" t="s">
        <v>75</v>
      </c>
      <c r="C42" s="275">
        <f>SUM(C43:C45)</f>
        <v>0</v>
      </c>
      <c r="D42" s="276"/>
      <c r="E42" s="20"/>
      <c r="F42" s="20"/>
      <c r="G42" s="20"/>
      <c r="H42" s="20"/>
      <c r="I42" s="20"/>
      <c r="J42" s="20"/>
      <c r="K42" s="20"/>
      <c r="L42" s="20"/>
      <c r="M42" s="20"/>
      <c r="N42" s="20"/>
      <c r="O42" s="20"/>
      <c r="P42" s="20"/>
      <c r="Q42" s="20"/>
      <c r="R42" s="20"/>
      <c r="S42" s="20"/>
      <c r="T42" s="20"/>
    </row>
    <row r="43" spans="1:20" ht="12.75">
      <c r="A43" s="127"/>
      <c r="B43" s="60" t="s">
        <v>34</v>
      </c>
      <c r="C43" s="61"/>
      <c r="D43" s="67"/>
      <c r="E43" s="20"/>
      <c r="F43" s="20"/>
      <c r="G43" s="20"/>
      <c r="H43" s="20"/>
      <c r="I43" s="20"/>
      <c r="J43" s="20"/>
      <c r="K43" s="20"/>
      <c r="L43" s="20"/>
      <c r="M43" s="20"/>
      <c r="N43" s="20"/>
      <c r="O43" s="20"/>
      <c r="P43" s="20"/>
      <c r="Q43" s="20"/>
      <c r="R43" s="20"/>
      <c r="S43" s="20"/>
      <c r="T43" s="20"/>
    </row>
    <row r="44" spans="1:20" ht="12.75">
      <c r="A44" s="129"/>
      <c r="B44" s="64" t="s">
        <v>54</v>
      </c>
      <c r="C44" s="25"/>
      <c r="D44" s="68"/>
      <c r="E44" s="20"/>
      <c r="F44" s="20"/>
      <c r="G44" s="20"/>
      <c r="H44" s="20"/>
      <c r="I44" s="20"/>
      <c r="J44" s="20"/>
      <c r="K44" s="20"/>
      <c r="L44" s="20"/>
      <c r="M44" s="20"/>
      <c r="N44" s="20"/>
      <c r="O44" s="20"/>
      <c r="P44" s="20"/>
      <c r="Q44" s="20"/>
      <c r="R44" s="20"/>
      <c r="S44" s="20"/>
      <c r="T44" s="20"/>
    </row>
    <row r="45" spans="1:20" ht="12.75">
      <c r="A45" s="129"/>
      <c r="B45" s="64"/>
      <c r="C45" s="25"/>
      <c r="D45" s="68"/>
      <c r="E45" s="20"/>
      <c r="F45" s="20"/>
      <c r="G45" s="20"/>
      <c r="H45" s="20"/>
      <c r="I45" s="20"/>
      <c r="J45" s="20"/>
      <c r="K45" s="20"/>
      <c r="L45" s="20"/>
      <c r="M45" s="20"/>
      <c r="N45" s="20"/>
      <c r="O45" s="20"/>
      <c r="P45" s="20"/>
      <c r="Q45" s="20"/>
      <c r="R45" s="20"/>
      <c r="S45" s="20"/>
      <c r="T45" s="20"/>
    </row>
    <row r="46" spans="1:20" ht="12.75">
      <c r="A46" s="274" t="s">
        <v>138</v>
      </c>
      <c r="B46" s="271" t="s">
        <v>142</v>
      </c>
      <c r="C46" s="275">
        <f>SUM(C47:C51)</f>
        <v>6800</v>
      </c>
      <c r="D46" s="276"/>
      <c r="E46" s="20"/>
      <c r="F46" s="20"/>
      <c r="G46" s="20"/>
      <c r="H46" s="20"/>
      <c r="I46" s="20"/>
      <c r="J46" s="20"/>
      <c r="K46" s="20"/>
      <c r="L46" s="20"/>
      <c r="M46" s="20"/>
      <c r="N46" s="20"/>
      <c r="O46" s="20"/>
      <c r="P46" s="20"/>
      <c r="Q46" s="20"/>
      <c r="R46" s="20"/>
      <c r="S46" s="20"/>
      <c r="T46" s="20"/>
    </row>
    <row r="47" spans="1:19" ht="12.75">
      <c r="A47" s="127"/>
      <c r="B47" s="60" t="s">
        <v>58</v>
      </c>
      <c r="C47" s="61">
        <v>6800</v>
      </c>
      <c r="D47" s="67"/>
      <c r="E47" s="20"/>
      <c r="F47" s="20"/>
      <c r="G47" s="20"/>
      <c r="H47" s="20"/>
      <c r="I47" s="20"/>
      <c r="J47" s="20"/>
      <c r="K47" s="20"/>
      <c r="L47" s="20"/>
      <c r="M47" s="20"/>
      <c r="N47" s="20"/>
      <c r="O47" s="20"/>
      <c r="P47" s="20"/>
      <c r="Q47" s="20"/>
      <c r="R47" s="20"/>
      <c r="S47" s="20"/>
    </row>
    <row r="48" spans="1:19" ht="12.75">
      <c r="A48" s="129"/>
      <c r="B48" s="64" t="s">
        <v>59</v>
      </c>
      <c r="C48" s="25"/>
      <c r="D48" s="68"/>
      <c r="E48" s="20"/>
      <c r="F48" s="20"/>
      <c r="G48" s="20"/>
      <c r="H48" s="20"/>
      <c r="I48" s="20"/>
      <c r="J48" s="20"/>
      <c r="K48" s="20"/>
      <c r="L48" s="20"/>
      <c r="M48" s="20"/>
      <c r="N48" s="20"/>
      <c r="O48" s="20"/>
      <c r="P48" s="20"/>
      <c r="Q48" s="20"/>
      <c r="R48" s="20"/>
      <c r="S48" s="20"/>
    </row>
    <row r="49" spans="1:19" ht="12.75">
      <c r="A49" s="129"/>
      <c r="B49" s="64" t="s">
        <v>35</v>
      </c>
      <c r="C49" s="25"/>
      <c r="D49" s="68"/>
      <c r="E49" s="20"/>
      <c r="F49" s="20"/>
      <c r="G49" s="20"/>
      <c r="H49" s="20"/>
      <c r="I49" s="20"/>
      <c r="J49" s="20"/>
      <c r="K49" s="20"/>
      <c r="L49" s="20"/>
      <c r="M49" s="20"/>
      <c r="N49" s="20"/>
      <c r="O49" s="20"/>
      <c r="P49" s="20"/>
      <c r="Q49" s="20"/>
      <c r="R49" s="20"/>
      <c r="S49" s="20"/>
    </row>
    <row r="50" spans="1:19" ht="12.75">
      <c r="A50" s="129"/>
      <c r="B50" s="64" t="s">
        <v>36</v>
      </c>
      <c r="C50" s="25"/>
      <c r="D50" s="68"/>
      <c r="E50" s="20"/>
      <c r="F50" s="20"/>
      <c r="G50" s="20"/>
      <c r="H50" s="20"/>
      <c r="I50" s="20"/>
      <c r="J50" s="20"/>
      <c r="K50" s="20"/>
      <c r="L50" s="20"/>
      <c r="M50" s="20"/>
      <c r="N50" s="20"/>
      <c r="O50" s="20"/>
      <c r="P50" s="20"/>
      <c r="Q50" s="20"/>
      <c r="R50" s="20"/>
      <c r="S50" s="20"/>
    </row>
    <row r="51" spans="1:19" ht="12.75">
      <c r="A51" s="128"/>
      <c r="B51" s="62"/>
      <c r="C51" s="63"/>
      <c r="D51" s="69"/>
      <c r="E51" s="20"/>
      <c r="F51" s="20"/>
      <c r="G51" s="20"/>
      <c r="H51" s="20"/>
      <c r="I51" s="20"/>
      <c r="J51" s="20"/>
      <c r="K51" s="20"/>
      <c r="L51" s="20"/>
      <c r="M51" s="20"/>
      <c r="N51" s="20"/>
      <c r="O51" s="20"/>
      <c r="P51" s="20"/>
      <c r="Q51" s="20"/>
      <c r="R51" s="20"/>
      <c r="S51" s="20"/>
    </row>
    <row r="52" spans="1:19" ht="12.75">
      <c r="A52" s="277"/>
      <c r="B52" s="278" t="s">
        <v>151</v>
      </c>
      <c r="C52" s="279">
        <v>10000</v>
      </c>
      <c r="D52" s="280"/>
      <c r="E52" s="20"/>
      <c r="F52" s="20"/>
      <c r="G52" s="20"/>
      <c r="H52" s="20"/>
      <c r="I52" s="20"/>
      <c r="J52" s="20"/>
      <c r="K52" s="20"/>
      <c r="L52" s="20"/>
      <c r="M52" s="20"/>
      <c r="N52" s="20"/>
      <c r="O52" s="20"/>
      <c r="P52" s="20"/>
      <c r="Q52" s="20"/>
      <c r="R52" s="20"/>
      <c r="S52" s="20"/>
    </row>
    <row r="53" spans="1:19" ht="12.75">
      <c r="A53" s="270" t="s">
        <v>37</v>
      </c>
      <c r="B53" s="271" t="s">
        <v>50</v>
      </c>
      <c r="C53" s="272"/>
      <c r="D53" s="273"/>
      <c r="E53" s="20"/>
      <c r="F53" s="20"/>
      <c r="G53" s="20"/>
      <c r="H53" s="20"/>
      <c r="I53" s="20"/>
      <c r="J53" s="20"/>
      <c r="K53" s="20"/>
      <c r="L53" s="20"/>
      <c r="M53" s="20"/>
      <c r="N53" s="20"/>
      <c r="O53" s="20"/>
      <c r="P53" s="20"/>
      <c r="Q53" s="20"/>
      <c r="R53" s="20"/>
      <c r="S53" s="20"/>
    </row>
    <row r="54" spans="1:19" ht="54.75">
      <c r="A54" s="274"/>
      <c r="B54" s="281" t="s">
        <v>52</v>
      </c>
      <c r="C54" s="275">
        <v>19500</v>
      </c>
      <c r="D54" s="276" t="s">
        <v>224</v>
      </c>
      <c r="E54" s="20"/>
      <c r="F54" s="20"/>
      <c r="G54" s="20"/>
      <c r="H54" s="20"/>
      <c r="I54" s="20"/>
      <c r="J54" s="20"/>
      <c r="K54" s="20"/>
      <c r="L54" s="20"/>
      <c r="M54" s="20"/>
      <c r="N54" s="20"/>
      <c r="O54" s="20"/>
      <c r="P54" s="20"/>
      <c r="Q54" s="20"/>
      <c r="R54" s="20"/>
      <c r="S54" s="20"/>
    </row>
    <row r="55" spans="1:19" ht="12.75">
      <c r="A55" s="130"/>
      <c r="B55" s="65" t="s">
        <v>48</v>
      </c>
      <c r="C55" s="66">
        <v>500</v>
      </c>
      <c r="D55" s="70" t="s">
        <v>49</v>
      </c>
      <c r="E55" s="20"/>
      <c r="F55" s="20"/>
      <c r="G55" s="20"/>
      <c r="H55" s="20"/>
      <c r="I55" s="20"/>
      <c r="J55" s="20"/>
      <c r="K55" s="20"/>
      <c r="L55" s="20"/>
      <c r="M55" s="20"/>
      <c r="N55" s="20"/>
      <c r="O55" s="20"/>
      <c r="P55" s="20"/>
      <c r="Q55" s="20"/>
      <c r="R55" s="20"/>
      <c r="S55" s="20"/>
    </row>
    <row r="56" spans="1:19" ht="12.75">
      <c r="A56" s="277"/>
      <c r="B56" s="278" t="s">
        <v>38</v>
      </c>
      <c r="C56" s="279">
        <v>20000</v>
      </c>
      <c r="D56" s="280"/>
      <c r="E56" s="20"/>
      <c r="F56" s="20"/>
      <c r="G56" s="20"/>
      <c r="H56" s="20"/>
      <c r="I56" s="20"/>
      <c r="J56" s="20"/>
      <c r="K56" s="20"/>
      <c r="L56" s="20"/>
      <c r="M56" s="20"/>
      <c r="N56" s="20"/>
      <c r="O56" s="20"/>
      <c r="P56" s="20"/>
      <c r="Q56" s="20"/>
      <c r="R56" s="20"/>
      <c r="S56" s="20"/>
    </row>
    <row r="57" spans="1:19" ht="12.75">
      <c r="A57" s="270" t="s">
        <v>1</v>
      </c>
      <c r="B57" s="271" t="s">
        <v>0</v>
      </c>
      <c r="C57" s="272"/>
      <c r="D57" s="273"/>
      <c r="E57" s="20"/>
      <c r="F57" s="20"/>
      <c r="G57" s="20"/>
      <c r="H57" s="20"/>
      <c r="I57" s="20"/>
      <c r="J57" s="20"/>
      <c r="K57" s="20"/>
      <c r="L57" s="20"/>
      <c r="M57" s="20"/>
      <c r="N57" s="20"/>
      <c r="O57" s="20"/>
      <c r="P57" s="20"/>
      <c r="Q57" s="20"/>
      <c r="R57" s="20"/>
      <c r="S57" s="20"/>
    </row>
    <row r="58" spans="1:19" ht="12.75">
      <c r="A58" s="128"/>
      <c r="B58" s="62" t="s">
        <v>3</v>
      </c>
      <c r="C58" s="63"/>
      <c r="D58" s="286" t="s">
        <v>225</v>
      </c>
      <c r="E58" s="20"/>
      <c r="F58" s="20"/>
      <c r="G58" s="20"/>
      <c r="H58" s="20"/>
      <c r="I58" s="20"/>
      <c r="J58" s="20"/>
      <c r="K58" s="20"/>
      <c r="L58" s="20"/>
      <c r="M58" s="20"/>
      <c r="N58" s="20"/>
      <c r="O58" s="20"/>
      <c r="P58" s="20"/>
      <c r="Q58" s="20"/>
      <c r="R58" s="20"/>
      <c r="S58" s="20"/>
    </row>
    <row r="59" spans="1:19" ht="12.75">
      <c r="A59" s="131"/>
      <c r="B59" s="51" t="s">
        <v>2</v>
      </c>
      <c r="C59" s="42">
        <f>C58</f>
        <v>0</v>
      </c>
      <c r="D59" s="132"/>
      <c r="E59" s="20"/>
      <c r="F59" s="20"/>
      <c r="G59" s="20"/>
      <c r="H59" s="20"/>
      <c r="I59" s="20"/>
      <c r="J59" s="20"/>
      <c r="K59" s="20"/>
      <c r="L59" s="20"/>
      <c r="M59" s="20"/>
      <c r="N59" s="20"/>
      <c r="O59" s="20"/>
      <c r="P59" s="20"/>
      <c r="Q59" s="20"/>
      <c r="R59" s="20"/>
      <c r="S59" s="20"/>
    </row>
    <row r="60" spans="1:19" ht="12.75">
      <c r="A60" s="270"/>
      <c r="B60" s="271" t="s">
        <v>69</v>
      </c>
      <c r="C60" s="282">
        <f>C28+C52+C56+C59</f>
        <v>160000</v>
      </c>
      <c r="D60" s="272"/>
      <c r="E60" s="20"/>
      <c r="F60" s="20"/>
      <c r="G60" s="20"/>
      <c r="H60" s="20"/>
      <c r="I60" s="20"/>
      <c r="J60" s="20"/>
      <c r="K60" s="20"/>
      <c r="L60" s="20"/>
      <c r="M60" s="20"/>
      <c r="N60" s="20"/>
      <c r="O60" s="20"/>
      <c r="P60" s="20"/>
      <c r="Q60" s="20"/>
      <c r="R60" s="20"/>
      <c r="S60" s="20"/>
    </row>
    <row r="61" spans="1:19" ht="48.75" customHeight="1">
      <c r="A61" s="133"/>
      <c r="B61" s="134"/>
      <c r="C61" s="135"/>
      <c r="D61" s="136"/>
      <c r="E61" s="20"/>
      <c r="F61" s="20"/>
      <c r="G61" s="20"/>
      <c r="H61" s="20"/>
      <c r="I61" s="20"/>
      <c r="J61" s="20"/>
      <c r="K61" s="20"/>
      <c r="L61" s="20"/>
      <c r="M61" s="20"/>
      <c r="N61" s="20"/>
      <c r="O61" s="20"/>
      <c r="P61" s="20"/>
      <c r="Q61" s="20"/>
      <c r="R61" s="20"/>
      <c r="S61" s="20"/>
    </row>
    <row r="62" spans="1:19" ht="19.5" customHeight="1">
      <c r="A62" s="324" t="s">
        <v>143</v>
      </c>
      <c r="B62" s="325"/>
      <c r="C62" s="325"/>
      <c r="D62" s="326"/>
      <c r="E62" s="20"/>
      <c r="F62" s="20"/>
      <c r="G62" s="20"/>
      <c r="H62" s="20"/>
      <c r="I62" s="20"/>
      <c r="J62" s="20"/>
      <c r="K62" s="20"/>
      <c r="L62" s="20"/>
      <c r="M62" s="20"/>
      <c r="N62" s="20"/>
      <c r="O62" s="20"/>
      <c r="P62" s="20"/>
      <c r="Q62" s="20"/>
      <c r="R62" s="20"/>
      <c r="S62" s="20"/>
    </row>
    <row r="63" spans="1:19" ht="15" customHeight="1">
      <c r="A63" s="327" t="s">
        <v>114</v>
      </c>
      <c r="B63" s="328"/>
      <c r="C63" s="328"/>
      <c r="D63" s="329"/>
      <c r="E63" s="20"/>
      <c r="F63" s="20"/>
      <c r="G63" s="20"/>
      <c r="H63" s="20"/>
      <c r="I63" s="20"/>
      <c r="J63" s="20"/>
      <c r="K63" s="20"/>
      <c r="L63" s="20"/>
      <c r="M63" s="20"/>
      <c r="N63" s="20"/>
      <c r="O63" s="20"/>
      <c r="P63" s="20"/>
      <c r="Q63" s="20"/>
      <c r="R63" s="20"/>
      <c r="S63" s="20"/>
    </row>
    <row r="64" spans="1:19" ht="12.75">
      <c r="A64" s="270"/>
      <c r="B64" s="271" t="s">
        <v>143</v>
      </c>
      <c r="C64" s="282"/>
      <c r="D64" s="272"/>
      <c r="E64" s="20"/>
      <c r="F64" s="20"/>
      <c r="G64" s="20"/>
      <c r="H64" s="20"/>
      <c r="I64" s="20"/>
      <c r="J64" s="20"/>
      <c r="K64" s="20"/>
      <c r="L64" s="20"/>
      <c r="M64" s="20"/>
      <c r="N64" s="20"/>
      <c r="O64" s="20"/>
      <c r="P64" s="20"/>
      <c r="Q64" s="20"/>
      <c r="R64" s="20"/>
      <c r="S64" s="20"/>
    </row>
    <row r="65" spans="1:19" ht="12.75">
      <c r="A65" s="127"/>
      <c r="B65" s="60" t="s">
        <v>43</v>
      </c>
      <c r="C65" s="61">
        <v>54000</v>
      </c>
      <c r="D65" s="67"/>
      <c r="E65" s="20"/>
      <c r="F65" s="20"/>
      <c r="G65" s="20"/>
      <c r="H65" s="20"/>
      <c r="I65" s="20"/>
      <c r="J65" s="20"/>
      <c r="K65" s="20"/>
      <c r="L65" s="20"/>
      <c r="M65" s="20"/>
      <c r="N65" s="20"/>
      <c r="O65" s="20"/>
      <c r="P65" s="20"/>
      <c r="Q65" s="20"/>
      <c r="R65" s="20"/>
      <c r="S65" s="20"/>
    </row>
    <row r="66" spans="1:19" ht="12.75">
      <c r="A66" s="129"/>
      <c r="B66" s="64" t="s">
        <v>159</v>
      </c>
      <c r="C66" s="25"/>
      <c r="D66" s="68" t="s">
        <v>103</v>
      </c>
      <c r="E66" s="20"/>
      <c r="F66" s="20"/>
      <c r="G66" s="20"/>
      <c r="H66" s="20"/>
      <c r="I66" s="20"/>
      <c r="J66" s="20"/>
      <c r="K66" s="20"/>
      <c r="L66" s="20"/>
      <c r="M66" s="20"/>
      <c r="N66" s="20"/>
      <c r="O66" s="20"/>
      <c r="P66" s="20"/>
      <c r="Q66" s="20"/>
      <c r="R66" s="20"/>
      <c r="S66" s="20"/>
    </row>
    <row r="67" spans="1:19" ht="12.75">
      <c r="A67" s="128"/>
      <c r="B67" s="62" t="s">
        <v>160</v>
      </c>
      <c r="C67" s="63"/>
      <c r="D67" s="69" t="s">
        <v>161</v>
      </c>
      <c r="E67" s="20"/>
      <c r="F67" s="20"/>
      <c r="G67" s="20"/>
      <c r="H67" s="20"/>
      <c r="I67" s="20"/>
      <c r="J67" s="20"/>
      <c r="K67" s="20"/>
      <c r="L67" s="20"/>
      <c r="M67" s="20"/>
      <c r="N67" s="20"/>
      <c r="O67" s="20"/>
      <c r="P67" s="20"/>
      <c r="Q67" s="20"/>
      <c r="R67" s="20"/>
      <c r="S67" s="20"/>
    </row>
    <row r="68" spans="1:19" ht="12.75">
      <c r="A68" s="278"/>
      <c r="B68" s="283" t="s">
        <v>39</v>
      </c>
      <c r="C68" s="279">
        <f>SUM(C65:C67)</f>
        <v>54000</v>
      </c>
      <c r="D68" s="284"/>
      <c r="E68" s="20"/>
      <c r="F68" s="20"/>
      <c r="G68" s="20"/>
      <c r="H68" s="20"/>
      <c r="I68" s="20"/>
      <c r="J68" s="20"/>
      <c r="K68" s="20"/>
      <c r="L68" s="20"/>
      <c r="M68" s="20"/>
      <c r="N68" s="20"/>
      <c r="O68" s="20"/>
      <c r="P68" s="20"/>
      <c r="Q68" s="20"/>
      <c r="R68" s="20"/>
      <c r="S68" s="20"/>
    </row>
    <row r="69" spans="1:19" ht="12.75">
      <c r="A69" s="127"/>
      <c r="B69" s="60" t="s">
        <v>70</v>
      </c>
      <c r="C69" s="61"/>
      <c r="D69" s="67" t="s">
        <v>223</v>
      </c>
      <c r="E69" s="20"/>
      <c r="F69" s="20"/>
      <c r="G69" s="20"/>
      <c r="H69" s="20"/>
      <c r="I69" s="20"/>
      <c r="J69" s="20"/>
      <c r="K69" s="20"/>
      <c r="L69" s="20"/>
      <c r="M69" s="20"/>
      <c r="N69" s="20"/>
      <c r="O69" s="20"/>
      <c r="P69" s="20"/>
      <c r="Q69" s="20"/>
      <c r="R69" s="20"/>
      <c r="S69" s="20"/>
    </row>
    <row r="70" spans="1:19" ht="12.75">
      <c r="A70" s="129"/>
      <c r="B70" s="64" t="s">
        <v>144</v>
      </c>
      <c r="C70" s="25">
        <v>86000</v>
      </c>
      <c r="D70" s="68"/>
      <c r="E70" s="20"/>
      <c r="F70" s="20"/>
      <c r="G70" s="20"/>
      <c r="H70" s="20"/>
      <c r="I70" s="20"/>
      <c r="J70" s="20"/>
      <c r="K70" s="20"/>
      <c r="L70" s="20"/>
      <c r="M70" s="20"/>
      <c r="N70" s="20"/>
      <c r="O70" s="20"/>
      <c r="P70" s="20"/>
      <c r="Q70" s="20"/>
      <c r="R70" s="20"/>
      <c r="S70" s="20"/>
    </row>
    <row r="71" spans="1:19" ht="12.75">
      <c r="A71" s="129"/>
      <c r="B71" s="64" t="s">
        <v>155</v>
      </c>
      <c r="C71" s="25">
        <v>20000</v>
      </c>
      <c r="D71" s="68"/>
      <c r="E71" s="20"/>
      <c r="F71" s="20"/>
      <c r="G71" s="20"/>
      <c r="H71" s="20"/>
      <c r="I71" s="20"/>
      <c r="J71" s="20"/>
      <c r="K71" s="20"/>
      <c r="L71" s="20"/>
      <c r="M71" s="20"/>
      <c r="N71" s="20"/>
      <c r="O71" s="20"/>
      <c r="P71" s="20"/>
      <c r="Q71" s="20"/>
      <c r="R71" s="20"/>
      <c r="S71" s="20"/>
    </row>
    <row r="72" spans="1:19" ht="12.75">
      <c r="A72" s="129"/>
      <c r="B72" s="64" t="s">
        <v>71</v>
      </c>
      <c r="C72" s="25"/>
      <c r="D72" s="68"/>
      <c r="E72" s="20"/>
      <c r="F72" s="20"/>
      <c r="G72" s="20"/>
      <c r="H72" s="20"/>
      <c r="I72" s="20"/>
      <c r="J72" s="20"/>
      <c r="K72" s="20"/>
      <c r="L72" s="20"/>
      <c r="M72" s="20"/>
      <c r="N72" s="20"/>
      <c r="O72" s="20"/>
      <c r="P72" s="20"/>
      <c r="Q72" s="20"/>
      <c r="R72" s="20"/>
      <c r="S72" s="20"/>
    </row>
    <row r="73" spans="1:19" ht="12.75">
      <c r="A73" s="129"/>
      <c r="B73" s="64" t="s">
        <v>157</v>
      </c>
      <c r="C73" s="25"/>
      <c r="D73" s="68"/>
      <c r="E73" s="20"/>
      <c r="F73" s="20"/>
      <c r="G73" s="20"/>
      <c r="H73" s="20"/>
      <c r="I73" s="20"/>
      <c r="J73" s="20"/>
      <c r="K73" s="20"/>
      <c r="L73" s="20"/>
      <c r="M73" s="20"/>
      <c r="N73" s="20"/>
      <c r="O73" s="20"/>
      <c r="P73" s="20"/>
      <c r="Q73" s="20"/>
      <c r="R73" s="20"/>
      <c r="S73" s="20"/>
    </row>
    <row r="74" spans="1:19" ht="12.75">
      <c r="A74" s="278"/>
      <c r="B74" s="285" t="s">
        <v>156</v>
      </c>
      <c r="C74" s="279">
        <v>106000</v>
      </c>
      <c r="D74" s="284"/>
      <c r="E74" s="20"/>
      <c r="F74" s="20"/>
      <c r="G74" s="20"/>
      <c r="H74" s="20"/>
      <c r="I74" s="20"/>
      <c r="J74" s="20"/>
      <c r="K74" s="20"/>
      <c r="L74" s="20"/>
      <c r="M74" s="20"/>
      <c r="N74" s="20"/>
      <c r="O74" s="20"/>
      <c r="P74" s="20"/>
      <c r="Q74" s="20"/>
      <c r="R74" s="20"/>
      <c r="S74" s="20"/>
    </row>
    <row r="75" spans="1:19" ht="12.75">
      <c r="A75" s="270"/>
      <c r="B75" s="271" t="s">
        <v>115</v>
      </c>
      <c r="C75" s="282">
        <f>C68+C74</f>
        <v>160000</v>
      </c>
      <c r="D75" s="272"/>
      <c r="E75" s="20"/>
      <c r="F75" s="20"/>
      <c r="G75" s="20"/>
      <c r="H75" s="20"/>
      <c r="I75" s="20"/>
      <c r="J75" s="20"/>
      <c r="K75" s="20"/>
      <c r="L75" s="20"/>
      <c r="M75" s="20"/>
      <c r="N75" s="20"/>
      <c r="O75" s="20"/>
      <c r="P75" s="20"/>
      <c r="Q75" s="20"/>
      <c r="R75" s="20"/>
      <c r="S75" s="20"/>
    </row>
    <row r="76" spans="1:19" ht="12.75">
      <c r="A76" s="128"/>
      <c r="B76" s="62" t="s">
        <v>7</v>
      </c>
      <c r="C76" s="63">
        <f>C58</f>
        <v>0</v>
      </c>
      <c r="D76" s="69" t="s">
        <v>150</v>
      </c>
      <c r="E76" s="20"/>
      <c r="F76" s="20"/>
      <c r="G76" s="20"/>
      <c r="H76" s="20"/>
      <c r="I76" s="20"/>
      <c r="J76" s="20"/>
      <c r="K76" s="20"/>
      <c r="L76" s="20"/>
      <c r="M76" s="20"/>
      <c r="N76" s="20"/>
      <c r="O76" s="20"/>
      <c r="P76" s="20"/>
      <c r="Q76" s="20"/>
      <c r="R76" s="20"/>
      <c r="S76" s="20"/>
    </row>
    <row r="77" spans="1:19" ht="12.75">
      <c r="A77" s="270"/>
      <c r="B77" s="271" t="s">
        <v>4</v>
      </c>
      <c r="C77" s="282">
        <f>C75+C76</f>
        <v>160000</v>
      </c>
      <c r="D77" s="272"/>
      <c r="E77" s="20"/>
      <c r="F77" s="20"/>
      <c r="G77" s="20"/>
      <c r="H77" s="20"/>
      <c r="I77" s="20"/>
      <c r="J77" s="20"/>
      <c r="K77" s="20"/>
      <c r="L77" s="20"/>
      <c r="M77" s="20"/>
      <c r="N77" s="20"/>
      <c r="O77" s="20"/>
      <c r="P77" s="20"/>
      <c r="Q77" s="20"/>
      <c r="R77" s="20"/>
      <c r="S77" s="20"/>
    </row>
    <row r="78" spans="1:19" ht="12.75">
      <c r="A78" s="74"/>
      <c r="B78" s="213"/>
      <c r="C78" s="214"/>
      <c r="D78" s="215"/>
      <c r="E78" s="20"/>
      <c r="F78" s="20"/>
      <c r="G78" s="20"/>
      <c r="H78" s="20"/>
      <c r="I78" s="20"/>
      <c r="J78" s="20"/>
      <c r="K78" s="20"/>
      <c r="L78" s="20"/>
      <c r="M78" s="20"/>
      <c r="N78" s="20"/>
      <c r="O78" s="20"/>
      <c r="P78" s="20"/>
      <c r="Q78" s="20"/>
      <c r="R78" s="20"/>
      <c r="S78" s="20"/>
    </row>
    <row r="79" spans="1:19" ht="12.75">
      <c r="A79" s="137"/>
      <c r="B79" s="138" t="s">
        <v>5</v>
      </c>
      <c r="C79" s="139">
        <f>C77-C60</f>
        <v>0</v>
      </c>
      <c r="D79" s="140" t="s">
        <v>6</v>
      </c>
      <c r="E79" s="20"/>
      <c r="F79" s="20"/>
      <c r="G79" s="20"/>
      <c r="H79" s="20"/>
      <c r="I79" s="20"/>
      <c r="J79" s="20"/>
      <c r="K79" s="20"/>
      <c r="L79" s="20"/>
      <c r="M79" s="20"/>
      <c r="N79" s="20"/>
      <c r="O79" s="20"/>
      <c r="P79" s="20"/>
      <c r="Q79" s="20"/>
      <c r="R79" s="20"/>
      <c r="S79" s="20"/>
    </row>
    <row r="80" spans="1:19" ht="12.75">
      <c r="A80" s="20"/>
      <c r="B80" s="20"/>
      <c r="C80" s="20"/>
      <c r="D80" s="59"/>
      <c r="E80" s="20"/>
      <c r="F80" s="20"/>
      <c r="G80" s="20"/>
      <c r="H80" s="20"/>
      <c r="I80" s="20"/>
      <c r="J80" s="20"/>
      <c r="K80" s="20"/>
      <c r="L80" s="20"/>
      <c r="M80" s="20"/>
      <c r="N80" s="20"/>
      <c r="O80" s="20"/>
      <c r="P80" s="20"/>
      <c r="Q80" s="20"/>
      <c r="R80" s="20"/>
      <c r="S80" s="20"/>
    </row>
    <row r="81" spans="1:19" ht="12.75">
      <c r="A81" s="20"/>
      <c r="B81" s="20"/>
      <c r="C81" s="20"/>
      <c r="D81" s="59"/>
      <c r="E81" s="20"/>
      <c r="F81" s="20"/>
      <c r="G81" s="20"/>
      <c r="H81" s="20"/>
      <c r="I81" s="20"/>
      <c r="J81" s="20"/>
      <c r="K81" s="20"/>
      <c r="L81" s="20"/>
      <c r="M81" s="20"/>
      <c r="N81" s="20"/>
      <c r="O81" s="20"/>
      <c r="P81" s="20"/>
      <c r="Q81" s="20"/>
      <c r="R81" s="20"/>
      <c r="S81" s="20"/>
    </row>
    <row r="82" spans="1:19" ht="12.75">
      <c r="A82" s="20"/>
      <c r="B82" s="20"/>
      <c r="C82" s="20"/>
      <c r="D82" s="59"/>
      <c r="E82" s="20"/>
      <c r="F82" s="20"/>
      <c r="G82" s="20"/>
      <c r="H82" s="20"/>
      <c r="I82" s="20"/>
      <c r="J82" s="20"/>
      <c r="K82" s="20"/>
      <c r="L82" s="20"/>
      <c r="M82" s="20"/>
      <c r="N82" s="20"/>
      <c r="O82" s="20"/>
      <c r="P82" s="20"/>
      <c r="Q82" s="20"/>
      <c r="R82" s="20"/>
      <c r="S82" s="20"/>
    </row>
    <row r="83" spans="1:19" ht="12.75">
      <c r="A83" s="20"/>
      <c r="B83" s="20"/>
      <c r="C83" s="20"/>
      <c r="D83" s="59"/>
      <c r="E83" s="20"/>
      <c r="F83" s="20"/>
      <c r="G83" s="20"/>
      <c r="H83" s="20"/>
      <c r="I83" s="20"/>
      <c r="J83" s="20"/>
      <c r="K83" s="20"/>
      <c r="L83" s="20"/>
      <c r="M83" s="20"/>
      <c r="N83" s="20"/>
      <c r="O83" s="20"/>
      <c r="P83" s="20"/>
      <c r="Q83" s="20"/>
      <c r="R83" s="20"/>
      <c r="S83" s="20"/>
    </row>
    <row r="84" spans="1:19" ht="12.75">
      <c r="A84" s="20"/>
      <c r="B84" s="20"/>
      <c r="C84" s="20"/>
      <c r="D84" s="59"/>
      <c r="E84" s="20"/>
      <c r="F84" s="20"/>
      <c r="G84" s="20"/>
      <c r="H84" s="20"/>
      <c r="I84" s="20"/>
      <c r="J84" s="20"/>
      <c r="K84" s="20"/>
      <c r="L84" s="20"/>
      <c r="M84" s="20"/>
      <c r="N84" s="20"/>
      <c r="O84" s="20"/>
      <c r="P84" s="20"/>
      <c r="Q84" s="20"/>
      <c r="R84" s="20"/>
      <c r="S84" s="20"/>
    </row>
    <row r="85" spans="1:19" ht="12.75">
      <c r="A85" s="20"/>
      <c r="B85" s="20"/>
      <c r="C85" s="20"/>
      <c r="D85" s="59"/>
      <c r="E85" s="20"/>
      <c r="F85" s="20"/>
      <c r="G85" s="20"/>
      <c r="H85" s="20"/>
      <c r="I85" s="20"/>
      <c r="J85" s="20"/>
      <c r="K85" s="20"/>
      <c r="L85" s="20"/>
      <c r="M85" s="20"/>
      <c r="N85" s="20"/>
      <c r="O85" s="20"/>
      <c r="P85" s="20"/>
      <c r="Q85" s="20"/>
      <c r="R85" s="20"/>
      <c r="S85" s="20"/>
    </row>
    <row r="86" spans="1:19" ht="12.75">
      <c r="A86" s="20"/>
      <c r="B86" s="20"/>
      <c r="C86" s="20"/>
      <c r="D86" s="59"/>
      <c r="E86" s="20"/>
      <c r="F86" s="20"/>
      <c r="G86" s="20"/>
      <c r="H86" s="20"/>
      <c r="I86" s="20"/>
      <c r="J86" s="20"/>
      <c r="K86" s="20"/>
      <c r="L86" s="20"/>
      <c r="M86" s="20"/>
      <c r="N86" s="20"/>
      <c r="O86" s="20"/>
      <c r="P86" s="20"/>
      <c r="Q86" s="20"/>
      <c r="R86" s="20"/>
      <c r="S86" s="20"/>
    </row>
    <row r="87" spans="1:19" ht="12.75">
      <c r="A87" s="20"/>
      <c r="B87" s="20"/>
      <c r="C87" s="20"/>
      <c r="D87" s="59"/>
      <c r="E87" s="20"/>
      <c r="F87" s="20"/>
      <c r="G87" s="20"/>
      <c r="H87" s="20"/>
      <c r="I87" s="20"/>
      <c r="J87" s="20"/>
      <c r="K87" s="20"/>
      <c r="L87" s="20"/>
      <c r="M87" s="20"/>
      <c r="N87" s="20"/>
      <c r="O87" s="20"/>
      <c r="P87" s="20"/>
      <c r="Q87" s="20"/>
      <c r="R87" s="20"/>
      <c r="S87" s="20"/>
    </row>
    <row r="88" spans="1:19" ht="12.75">
      <c r="A88" s="20"/>
      <c r="B88" s="20"/>
      <c r="C88" s="20"/>
      <c r="D88" s="59"/>
      <c r="E88" s="20"/>
      <c r="F88" s="20"/>
      <c r="G88" s="20"/>
      <c r="H88" s="20"/>
      <c r="I88" s="20"/>
      <c r="J88" s="20"/>
      <c r="K88" s="20"/>
      <c r="L88" s="20"/>
      <c r="M88" s="20"/>
      <c r="N88" s="20"/>
      <c r="O88" s="20"/>
      <c r="P88" s="20"/>
      <c r="Q88" s="20"/>
      <c r="R88" s="20"/>
      <c r="S88" s="20"/>
    </row>
    <row r="89" spans="1:19" ht="12.75">
      <c r="A89" s="20"/>
      <c r="B89" s="20"/>
      <c r="C89" s="20"/>
      <c r="D89" s="59"/>
      <c r="E89" s="20"/>
      <c r="F89" s="20"/>
      <c r="G89" s="20"/>
      <c r="H89" s="20"/>
      <c r="I89" s="20"/>
      <c r="J89" s="20"/>
      <c r="K89" s="20"/>
      <c r="L89" s="20"/>
      <c r="M89" s="20"/>
      <c r="N89" s="20"/>
      <c r="O89" s="20"/>
      <c r="P89" s="20"/>
      <c r="Q89" s="20"/>
      <c r="R89" s="20"/>
      <c r="S89" s="20"/>
    </row>
    <row r="90" spans="1:19" ht="12.75">
      <c r="A90" s="20"/>
      <c r="B90" s="20"/>
      <c r="C90" s="20"/>
      <c r="D90" s="59"/>
      <c r="E90" s="20"/>
      <c r="F90" s="20"/>
      <c r="G90" s="20"/>
      <c r="H90" s="20"/>
      <c r="I90" s="20"/>
      <c r="J90" s="20"/>
      <c r="K90" s="20"/>
      <c r="L90" s="20"/>
      <c r="M90" s="20"/>
      <c r="N90" s="20"/>
      <c r="O90" s="20"/>
      <c r="P90" s="20"/>
      <c r="Q90" s="20"/>
      <c r="R90" s="20"/>
      <c r="S90" s="20"/>
    </row>
    <row r="91" spans="1:19" ht="12.75">
      <c r="A91" s="20"/>
      <c r="B91" s="20"/>
      <c r="C91" s="20"/>
      <c r="D91" s="59"/>
      <c r="E91" s="20"/>
      <c r="F91" s="20"/>
      <c r="G91" s="20"/>
      <c r="H91" s="20"/>
      <c r="I91" s="20"/>
      <c r="J91" s="20"/>
      <c r="K91" s="20"/>
      <c r="L91" s="20"/>
      <c r="M91" s="20"/>
      <c r="N91" s="20"/>
      <c r="O91" s="20"/>
      <c r="P91" s="20"/>
      <c r="Q91" s="20"/>
      <c r="R91" s="20"/>
      <c r="S91" s="20"/>
    </row>
    <row r="92" spans="1:19" ht="12.75">
      <c r="A92" s="20"/>
      <c r="B92" s="20"/>
      <c r="C92" s="20"/>
      <c r="D92" s="59"/>
      <c r="E92" s="20"/>
      <c r="F92" s="20"/>
      <c r="G92" s="20"/>
      <c r="H92" s="20"/>
      <c r="I92" s="20"/>
      <c r="J92" s="20"/>
      <c r="K92" s="20"/>
      <c r="L92" s="20"/>
      <c r="M92" s="20"/>
      <c r="N92" s="20"/>
      <c r="O92" s="20"/>
      <c r="P92" s="20"/>
      <c r="Q92" s="20"/>
      <c r="R92" s="20"/>
      <c r="S92" s="20"/>
    </row>
    <row r="93" spans="1:19" ht="12.75">
      <c r="A93" s="20"/>
      <c r="B93" s="20"/>
      <c r="C93" s="20"/>
      <c r="D93" s="59"/>
      <c r="E93" s="20"/>
      <c r="F93" s="20"/>
      <c r="G93" s="20"/>
      <c r="H93" s="20"/>
      <c r="I93" s="20"/>
      <c r="J93" s="20"/>
      <c r="K93" s="20"/>
      <c r="L93" s="20"/>
      <c r="M93" s="20"/>
      <c r="N93" s="20"/>
      <c r="O93" s="20"/>
      <c r="P93" s="20"/>
      <c r="Q93" s="20"/>
      <c r="R93" s="20"/>
      <c r="S93" s="20"/>
    </row>
    <row r="94" spans="1:19" ht="12.75">
      <c r="A94" s="20"/>
      <c r="B94" s="20"/>
      <c r="C94" s="20"/>
      <c r="D94" s="59"/>
      <c r="E94" s="20"/>
      <c r="F94" s="20"/>
      <c r="G94" s="20"/>
      <c r="H94" s="20"/>
      <c r="I94" s="20"/>
      <c r="J94" s="20"/>
      <c r="K94" s="20"/>
      <c r="L94" s="20"/>
      <c r="M94" s="20"/>
      <c r="N94" s="20"/>
      <c r="O94" s="20"/>
      <c r="P94" s="20"/>
      <c r="Q94" s="20"/>
      <c r="R94" s="20"/>
      <c r="S94" s="20"/>
    </row>
    <row r="95" spans="1:19" ht="12.75">
      <c r="A95" s="20"/>
      <c r="B95" s="20"/>
      <c r="C95" s="20"/>
      <c r="D95" s="59"/>
      <c r="E95" s="20"/>
      <c r="F95" s="20"/>
      <c r="G95" s="20"/>
      <c r="H95" s="20"/>
      <c r="I95" s="20"/>
      <c r="J95" s="20"/>
      <c r="K95" s="20"/>
      <c r="L95" s="20"/>
      <c r="M95" s="20"/>
      <c r="N95" s="20"/>
      <c r="O95" s="20"/>
      <c r="P95" s="20"/>
      <c r="Q95" s="20"/>
      <c r="R95" s="20"/>
      <c r="S95" s="20"/>
    </row>
    <row r="96" spans="1:19" ht="12.75">
      <c r="A96" s="20"/>
      <c r="B96" s="20"/>
      <c r="C96" s="20"/>
      <c r="D96" s="59"/>
      <c r="E96" s="20"/>
      <c r="F96" s="20"/>
      <c r="G96" s="20"/>
      <c r="H96" s="20"/>
      <c r="I96" s="20"/>
      <c r="J96" s="20"/>
      <c r="K96" s="20"/>
      <c r="L96" s="20"/>
      <c r="M96" s="20"/>
      <c r="N96" s="20"/>
      <c r="O96" s="20"/>
      <c r="P96" s="20"/>
      <c r="Q96" s="20"/>
      <c r="R96" s="20"/>
      <c r="S96" s="20"/>
    </row>
    <row r="97" spans="1:19" ht="12.75">
      <c r="A97" s="20"/>
      <c r="B97" s="20"/>
      <c r="C97" s="20"/>
      <c r="D97" s="59"/>
      <c r="E97" s="20"/>
      <c r="F97" s="20"/>
      <c r="G97" s="20"/>
      <c r="H97" s="20"/>
      <c r="I97" s="20"/>
      <c r="J97" s="20"/>
      <c r="K97" s="20"/>
      <c r="L97" s="20"/>
      <c r="M97" s="20"/>
      <c r="N97" s="20"/>
      <c r="O97" s="20"/>
      <c r="P97" s="20"/>
      <c r="Q97" s="20"/>
      <c r="R97" s="20"/>
      <c r="S97" s="20"/>
    </row>
    <row r="98" spans="1:19" ht="12.75">
      <c r="A98" s="20"/>
      <c r="B98" s="20"/>
      <c r="C98" s="20"/>
      <c r="D98" s="59"/>
      <c r="E98" s="20"/>
      <c r="F98" s="20"/>
      <c r="G98" s="20"/>
      <c r="H98" s="20"/>
      <c r="I98" s="20"/>
      <c r="J98" s="20"/>
      <c r="K98" s="20"/>
      <c r="L98" s="20"/>
      <c r="M98" s="20"/>
      <c r="N98" s="20"/>
      <c r="O98" s="20"/>
      <c r="P98" s="20"/>
      <c r="Q98" s="20"/>
      <c r="R98" s="20"/>
      <c r="S98" s="20"/>
    </row>
    <row r="99" spans="1:19" ht="12.75">
      <c r="A99" s="20"/>
      <c r="B99" s="20"/>
      <c r="C99" s="20"/>
      <c r="D99" s="59"/>
      <c r="E99" s="20"/>
      <c r="F99" s="20"/>
      <c r="G99" s="20"/>
      <c r="H99" s="20"/>
      <c r="I99" s="20"/>
      <c r="J99" s="20"/>
      <c r="K99" s="20"/>
      <c r="L99" s="20"/>
      <c r="M99" s="20"/>
      <c r="N99" s="20"/>
      <c r="O99" s="20"/>
      <c r="P99" s="20"/>
      <c r="Q99" s="20"/>
      <c r="R99" s="20"/>
      <c r="S99" s="20"/>
    </row>
    <row r="100" spans="1:19" ht="12.75">
      <c r="A100" s="20"/>
      <c r="B100" s="20"/>
      <c r="C100" s="20"/>
      <c r="D100" s="59"/>
      <c r="E100" s="20"/>
      <c r="F100" s="20"/>
      <c r="G100" s="20"/>
      <c r="H100" s="20"/>
      <c r="I100" s="20"/>
      <c r="J100" s="20"/>
      <c r="K100" s="20"/>
      <c r="L100" s="20"/>
      <c r="M100" s="20"/>
      <c r="N100" s="20"/>
      <c r="O100" s="20"/>
      <c r="P100" s="20"/>
      <c r="Q100" s="20"/>
      <c r="R100" s="20"/>
      <c r="S100" s="20"/>
    </row>
    <row r="101" spans="1:19" ht="12.75">
      <c r="A101" s="20"/>
      <c r="B101" s="20"/>
      <c r="C101" s="20"/>
      <c r="D101" s="59"/>
      <c r="E101" s="20"/>
      <c r="F101" s="20"/>
      <c r="G101" s="20"/>
      <c r="H101" s="20"/>
      <c r="I101" s="20"/>
      <c r="J101" s="20"/>
      <c r="K101" s="20"/>
      <c r="L101" s="20"/>
      <c r="M101" s="20"/>
      <c r="N101" s="20"/>
      <c r="O101" s="20"/>
      <c r="P101" s="20"/>
      <c r="Q101" s="20"/>
      <c r="R101" s="20"/>
      <c r="S101" s="20"/>
    </row>
    <row r="102" spans="1:19" ht="12.75">
      <c r="A102" s="20"/>
      <c r="B102" s="20"/>
      <c r="C102" s="20"/>
      <c r="D102" s="59"/>
      <c r="E102" s="20"/>
      <c r="F102" s="20"/>
      <c r="G102" s="20"/>
      <c r="H102" s="20"/>
      <c r="I102" s="20"/>
      <c r="J102" s="20"/>
      <c r="K102" s="20"/>
      <c r="L102" s="20"/>
      <c r="M102" s="20"/>
      <c r="N102" s="20"/>
      <c r="O102" s="20"/>
      <c r="P102" s="20"/>
      <c r="Q102" s="20"/>
      <c r="R102" s="20"/>
      <c r="S102" s="20"/>
    </row>
    <row r="103" spans="1:19" ht="12.75">
      <c r="A103" s="20"/>
      <c r="B103" s="20"/>
      <c r="C103" s="20"/>
      <c r="D103" s="59"/>
      <c r="E103" s="20"/>
      <c r="F103" s="20"/>
      <c r="G103" s="20"/>
      <c r="H103" s="20"/>
      <c r="I103" s="20"/>
      <c r="J103" s="20"/>
      <c r="K103" s="20"/>
      <c r="L103" s="20"/>
      <c r="M103" s="20"/>
      <c r="N103" s="20"/>
      <c r="O103" s="20"/>
      <c r="P103" s="20"/>
      <c r="Q103" s="20"/>
      <c r="R103" s="20"/>
      <c r="S103" s="20"/>
    </row>
    <row r="104" spans="1:19" ht="12.75">
      <c r="A104" s="20"/>
      <c r="B104" s="20"/>
      <c r="C104" s="20"/>
      <c r="D104" s="59"/>
      <c r="E104" s="20"/>
      <c r="F104" s="20"/>
      <c r="G104" s="20"/>
      <c r="H104" s="20"/>
      <c r="I104" s="20"/>
      <c r="J104" s="20"/>
      <c r="K104" s="20"/>
      <c r="L104" s="20"/>
      <c r="M104" s="20"/>
      <c r="N104" s="20"/>
      <c r="O104" s="20"/>
      <c r="P104" s="20"/>
      <c r="Q104" s="20"/>
      <c r="R104" s="20"/>
      <c r="S104" s="20"/>
    </row>
    <row r="105" spans="1:19" ht="12.75">
      <c r="A105" s="20"/>
      <c r="B105" s="20"/>
      <c r="C105" s="20"/>
      <c r="D105" s="59"/>
      <c r="E105" s="20"/>
      <c r="F105" s="20"/>
      <c r="G105" s="20"/>
      <c r="H105" s="20"/>
      <c r="I105" s="20"/>
      <c r="J105" s="20"/>
      <c r="K105" s="20"/>
      <c r="L105" s="20"/>
      <c r="M105" s="20"/>
      <c r="N105" s="20"/>
      <c r="O105" s="20"/>
      <c r="P105" s="20"/>
      <c r="Q105" s="20"/>
      <c r="R105" s="20"/>
      <c r="S105" s="20"/>
    </row>
    <row r="106" spans="1:19" ht="12.75">
      <c r="A106" s="20"/>
      <c r="B106" s="20"/>
      <c r="C106" s="20"/>
      <c r="D106" s="59"/>
      <c r="E106" s="20"/>
      <c r="F106" s="20"/>
      <c r="G106" s="20"/>
      <c r="H106" s="20"/>
      <c r="I106" s="20"/>
      <c r="J106" s="20"/>
      <c r="K106" s="20"/>
      <c r="L106" s="20"/>
      <c r="M106" s="20"/>
      <c r="N106" s="20"/>
      <c r="O106" s="20"/>
      <c r="P106" s="20"/>
      <c r="Q106" s="20"/>
      <c r="R106" s="20"/>
      <c r="S106" s="20"/>
    </row>
    <row r="107" spans="1:19" ht="12.75">
      <c r="A107" s="20"/>
      <c r="B107" s="20"/>
      <c r="C107" s="20"/>
      <c r="D107" s="59"/>
      <c r="E107" s="20"/>
      <c r="F107" s="20"/>
      <c r="G107" s="20"/>
      <c r="H107" s="20"/>
      <c r="I107" s="20"/>
      <c r="J107" s="20"/>
      <c r="K107" s="20"/>
      <c r="L107" s="20"/>
      <c r="M107" s="20"/>
      <c r="N107" s="20"/>
      <c r="O107" s="20"/>
      <c r="P107" s="20"/>
      <c r="Q107" s="20"/>
      <c r="R107" s="20"/>
      <c r="S107" s="20"/>
    </row>
    <row r="108" spans="1:19" ht="12.75">
      <c r="A108" s="20"/>
      <c r="B108" s="20"/>
      <c r="C108" s="20"/>
      <c r="D108" s="59"/>
      <c r="E108" s="20"/>
      <c r="F108" s="20"/>
      <c r="G108" s="20"/>
      <c r="H108" s="20"/>
      <c r="I108" s="20"/>
      <c r="J108" s="20"/>
      <c r="K108" s="20"/>
      <c r="L108" s="20"/>
      <c r="M108" s="20"/>
      <c r="N108" s="20"/>
      <c r="O108" s="20"/>
      <c r="P108" s="20"/>
      <c r="Q108" s="20"/>
      <c r="R108" s="20"/>
      <c r="S108" s="20"/>
    </row>
    <row r="109" spans="1:19" ht="12.75">
      <c r="A109" s="20"/>
      <c r="B109" s="20"/>
      <c r="C109" s="20"/>
      <c r="D109" s="59"/>
      <c r="E109" s="20"/>
      <c r="F109" s="20"/>
      <c r="G109" s="20"/>
      <c r="H109" s="20"/>
      <c r="I109" s="20"/>
      <c r="J109" s="20"/>
      <c r="K109" s="20"/>
      <c r="L109" s="20"/>
      <c r="M109" s="20"/>
      <c r="N109" s="20"/>
      <c r="O109" s="20"/>
      <c r="P109" s="20"/>
      <c r="Q109" s="20"/>
      <c r="R109" s="20"/>
      <c r="S109" s="20"/>
    </row>
    <row r="110" spans="1:19" ht="12.75">
      <c r="A110" s="20"/>
      <c r="B110" s="20"/>
      <c r="C110" s="20"/>
      <c r="D110" s="59"/>
      <c r="E110" s="20"/>
      <c r="F110" s="20"/>
      <c r="G110" s="20"/>
      <c r="H110" s="20"/>
      <c r="I110" s="20"/>
      <c r="J110" s="20"/>
      <c r="K110" s="20"/>
      <c r="L110" s="20"/>
      <c r="M110" s="20"/>
      <c r="N110" s="20"/>
      <c r="O110" s="20"/>
      <c r="P110" s="20"/>
      <c r="Q110" s="20"/>
      <c r="R110" s="20"/>
      <c r="S110" s="20"/>
    </row>
    <row r="111" spans="1:19" ht="12.75">
      <c r="A111" s="20"/>
      <c r="B111" s="20"/>
      <c r="C111" s="20"/>
      <c r="D111" s="59"/>
      <c r="E111" s="20"/>
      <c r="F111" s="20"/>
      <c r="G111" s="20"/>
      <c r="H111" s="20"/>
      <c r="I111" s="20"/>
      <c r="J111" s="20"/>
      <c r="K111" s="20"/>
      <c r="L111" s="20"/>
      <c r="M111" s="20"/>
      <c r="N111" s="20"/>
      <c r="O111" s="20"/>
      <c r="P111" s="20"/>
      <c r="Q111" s="20"/>
      <c r="R111" s="20"/>
      <c r="S111" s="20"/>
    </row>
    <row r="112" spans="1:19" ht="12.75">
      <c r="A112" s="20"/>
      <c r="B112" s="20"/>
      <c r="C112" s="20"/>
      <c r="D112" s="59"/>
      <c r="E112" s="20"/>
      <c r="F112" s="20"/>
      <c r="G112" s="20"/>
      <c r="H112" s="20"/>
      <c r="I112" s="20"/>
      <c r="J112" s="20"/>
      <c r="K112" s="20"/>
      <c r="L112" s="20"/>
      <c r="M112" s="20"/>
      <c r="N112" s="20"/>
      <c r="O112" s="20"/>
      <c r="P112" s="20"/>
      <c r="Q112" s="20"/>
      <c r="R112" s="20"/>
      <c r="S112" s="20"/>
    </row>
    <row r="113" spans="1:19" ht="12.75">
      <c r="A113" s="20"/>
      <c r="B113" s="20"/>
      <c r="C113" s="20"/>
      <c r="D113" s="59"/>
      <c r="E113" s="20"/>
      <c r="F113" s="20"/>
      <c r="G113" s="20"/>
      <c r="H113" s="20"/>
      <c r="I113" s="20"/>
      <c r="J113" s="20"/>
      <c r="K113" s="20"/>
      <c r="L113" s="20"/>
      <c r="M113" s="20"/>
      <c r="N113" s="20"/>
      <c r="O113" s="20"/>
      <c r="P113" s="20"/>
      <c r="Q113" s="20"/>
      <c r="R113" s="20"/>
      <c r="S113" s="20"/>
    </row>
    <row r="114" spans="1:19" ht="12.75">
      <c r="A114" s="20"/>
      <c r="B114" s="20"/>
      <c r="C114" s="20"/>
      <c r="D114" s="59"/>
      <c r="E114" s="20"/>
      <c r="F114" s="20"/>
      <c r="G114" s="20"/>
      <c r="H114" s="20"/>
      <c r="I114" s="20"/>
      <c r="J114" s="20"/>
      <c r="K114" s="20"/>
      <c r="L114" s="20"/>
      <c r="M114" s="20"/>
      <c r="N114" s="20"/>
      <c r="O114" s="20"/>
      <c r="P114" s="20"/>
      <c r="Q114" s="20"/>
      <c r="R114" s="20"/>
      <c r="S114" s="20"/>
    </row>
    <row r="115" spans="1:19" ht="12.75">
      <c r="A115" s="20"/>
      <c r="B115" s="20"/>
      <c r="C115" s="20"/>
      <c r="D115" s="59"/>
      <c r="E115" s="20"/>
      <c r="F115" s="20"/>
      <c r="G115" s="20"/>
      <c r="H115" s="20"/>
      <c r="I115" s="20"/>
      <c r="J115" s="20"/>
      <c r="K115" s="20"/>
      <c r="L115" s="20"/>
      <c r="M115" s="20"/>
      <c r="N115" s="20"/>
      <c r="O115" s="20"/>
      <c r="P115" s="20"/>
      <c r="Q115" s="20"/>
      <c r="R115" s="20"/>
      <c r="S115" s="20"/>
    </row>
    <row r="116" spans="1:19" ht="12.75">
      <c r="A116" s="20"/>
      <c r="B116" s="20"/>
      <c r="C116" s="20"/>
      <c r="D116" s="59"/>
      <c r="E116" s="20"/>
      <c r="F116" s="20"/>
      <c r="G116" s="20"/>
      <c r="H116" s="20"/>
      <c r="I116" s="20"/>
      <c r="J116" s="20"/>
      <c r="K116" s="20"/>
      <c r="L116" s="20"/>
      <c r="M116" s="20"/>
      <c r="N116" s="20"/>
      <c r="O116" s="20"/>
      <c r="P116" s="20"/>
      <c r="Q116" s="20"/>
      <c r="R116" s="20"/>
      <c r="S116" s="20"/>
    </row>
    <row r="117" spans="1:19" ht="12.75">
      <c r="A117" s="20"/>
      <c r="B117" s="20"/>
      <c r="C117" s="20"/>
      <c r="D117" s="59"/>
      <c r="E117" s="20"/>
      <c r="F117" s="20"/>
      <c r="G117" s="20"/>
      <c r="H117" s="20"/>
      <c r="I117" s="20"/>
      <c r="J117" s="20"/>
      <c r="K117" s="20"/>
      <c r="L117" s="20"/>
      <c r="M117" s="20"/>
      <c r="N117" s="20"/>
      <c r="O117" s="20"/>
      <c r="P117" s="20"/>
      <c r="Q117" s="20"/>
      <c r="R117" s="20"/>
      <c r="S117" s="20"/>
    </row>
    <row r="118" spans="1:19" ht="12.75">
      <c r="A118" s="20"/>
      <c r="B118" s="20"/>
      <c r="C118" s="20"/>
      <c r="D118" s="59"/>
      <c r="E118" s="20"/>
      <c r="F118" s="20"/>
      <c r="G118" s="20"/>
      <c r="H118" s="20"/>
      <c r="I118" s="20"/>
      <c r="J118" s="20"/>
      <c r="K118" s="20"/>
      <c r="L118" s="20"/>
      <c r="M118" s="20"/>
      <c r="N118" s="20"/>
      <c r="O118" s="20"/>
      <c r="P118" s="20"/>
      <c r="Q118" s="20"/>
      <c r="R118" s="20"/>
      <c r="S118" s="20"/>
    </row>
    <row r="119" spans="1:19" ht="12.75">
      <c r="A119" s="20"/>
      <c r="B119" s="20"/>
      <c r="C119" s="20"/>
      <c r="D119" s="59"/>
      <c r="E119" s="20"/>
      <c r="F119" s="20"/>
      <c r="G119" s="20"/>
      <c r="H119" s="20"/>
      <c r="I119" s="20"/>
      <c r="J119" s="20"/>
      <c r="K119" s="20"/>
      <c r="L119" s="20"/>
      <c r="M119" s="20"/>
      <c r="N119" s="20"/>
      <c r="O119" s="20"/>
      <c r="P119" s="20"/>
      <c r="Q119" s="20"/>
      <c r="R119" s="20"/>
      <c r="S119" s="20"/>
    </row>
    <row r="120" spans="1:19" ht="12.75">
      <c r="A120" s="20"/>
      <c r="B120" s="20"/>
      <c r="C120" s="20"/>
      <c r="D120" s="59"/>
      <c r="E120" s="20"/>
      <c r="F120" s="20"/>
      <c r="G120" s="20"/>
      <c r="H120" s="20"/>
      <c r="I120" s="20"/>
      <c r="J120" s="20"/>
      <c r="K120" s="20"/>
      <c r="L120" s="20"/>
      <c r="M120" s="20"/>
      <c r="N120" s="20"/>
      <c r="O120" s="20"/>
      <c r="P120" s="20"/>
      <c r="Q120" s="20"/>
      <c r="R120" s="20"/>
      <c r="S120" s="20"/>
    </row>
    <row r="121" spans="1:19" ht="12.75">
      <c r="A121" s="20"/>
      <c r="B121" s="20"/>
      <c r="C121" s="20"/>
      <c r="D121" s="59"/>
      <c r="E121" s="20"/>
      <c r="F121" s="20"/>
      <c r="G121" s="20"/>
      <c r="H121" s="20"/>
      <c r="I121" s="20"/>
      <c r="J121" s="20"/>
      <c r="K121" s="20"/>
      <c r="L121" s="20"/>
      <c r="M121" s="20"/>
      <c r="N121" s="20"/>
      <c r="O121" s="20"/>
      <c r="P121" s="20"/>
      <c r="Q121" s="20"/>
      <c r="R121" s="20"/>
      <c r="S121" s="20"/>
    </row>
    <row r="122" spans="1:19" ht="12.75">
      <c r="A122" s="20"/>
      <c r="B122" s="20"/>
      <c r="C122" s="20"/>
      <c r="D122" s="59"/>
      <c r="E122" s="20"/>
      <c r="F122" s="20"/>
      <c r="G122" s="20"/>
      <c r="H122" s="20"/>
      <c r="I122" s="20"/>
      <c r="J122" s="20"/>
      <c r="K122" s="20"/>
      <c r="L122" s="20"/>
      <c r="M122" s="20"/>
      <c r="N122" s="20"/>
      <c r="O122" s="20"/>
      <c r="P122" s="20"/>
      <c r="Q122" s="20"/>
      <c r="R122" s="20"/>
      <c r="S122" s="20"/>
    </row>
    <row r="123" spans="1:19" ht="12.75">
      <c r="A123" s="20"/>
      <c r="B123" s="20"/>
      <c r="C123" s="20"/>
      <c r="D123" s="59"/>
      <c r="E123" s="20"/>
      <c r="F123" s="20"/>
      <c r="G123" s="20"/>
      <c r="H123" s="20"/>
      <c r="I123" s="20"/>
      <c r="J123" s="20"/>
      <c r="K123" s="20"/>
      <c r="L123" s="20"/>
      <c r="M123" s="20"/>
      <c r="N123" s="20"/>
      <c r="O123" s="20"/>
      <c r="P123" s="20"/>
      <c r="Q123" s="20"/>
      <c r="R123" s="20"/>
      <c r="S123" s="20"/>
    </row>
    <row r="124" spans="1:19" ht="12.75">
      <c r="A124" s="20"/>
      <c r="B124" s="20"/>
      <c r="C124" s="20"/>
      <c r="D124" s="59"/>
      <c r="E124" s="20"/>
      <c r="F124" s="20"/>
      <c r="G124" s="20"/>
      <c r="H124" s="20"/>
      <c r="I124" s="20"/>
      <c r="J124" s="20"/>
      <c r="K124" s="20"/>
      <c r="L124" s="20"/>
      <c r="M124" s="20"/>
      <c r="N124" s="20"/>
      <c r="O124" s="20"/>
      <c r="P124" s="20"/>
      <c r="Q124" s="20"/>
      <c r="R124" s="20"/>
      <c r="S124" s="20"/>
    </row>
  </sheetData>
  <sheetProtection/>
  <mergeCells count="4">
    <mergeCell ref="A4:D4"/>
    <mergeCell ref="A3:D3"/>
    <mergeCell ref="A62:D62"/>
    <mergeCell ref="A63:D63"/>
  </mergeCells>
  <printOptions/>
  <pageMargins left="0.74" right="0.74" top="0.99" bottom="0.88" header="0.4921259845" footer="0.51"/>
  <pageSetup fitToHeight="1" fitToWidth="1" horizontalDpi="600" verticalDpi="600" orientation="portrait" paperSize="9" scale="65"/>
  <headerFooter alignWithMargins="0">
    <oddHeader>&amp;L&amp;"Tahoma,Fett"&amp;16Kapitalbedarf und Finanzierung</oddHeader>
    <oddFooter>&amp;L&amp;"Tahoma,Standard"&amp;8Businessplan&amp;C&amp;"Tahoma,Standard"&amp;8GWH Gründungswerkstatt Hamburg&amp;R&amp;"Tahoma,Standard"&amp;8&amp;D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Evers &amp; Jung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Musterbusinessplan Zahlenteil Handwerk</dc:title>
  <dc:subject>Unternehmensgründung : Businessplan</dc:subject>
  <dc:creator>evers &amp; jung GmbH</dc:creator>
  <cp:keywords/>
  <dc:description/>
  <cp:lastModifiedBy>Sten Beneke</cp:lastModifiedBy>
  <cp:lastPrinted>2006-03-30T15:44:39Z</cp:lastPrinted>
  <dcterms:created xsi:type="dcterms:W3CDTF">2005-02-08T14:09:38Z</dcterms:created>
  <dcterms:modified xsi:type="dcterms:W3CDTF">2012-04-22T07:33:18Z</dcterms:modified>
  <cp:category/>
  <cp:version/>
  <cp:contentType/>
  <cp:contentStatus/>
</cp:coreProperties>
</file>